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601" activeTab="0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'3(2)国籍別外国人人口'!$A$1:$H$13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'4(1,2)産業'!$A$1:$W$26</definedName>
    <definedName name="_xlnm.Print_Area" localSheetId="8">'4(3)産業2'!$A$1:$N$27</definedName>
    <definedName name="_xlnm.Print_Area" localSheetId="9">'4(4)農家数及び組織別経営体数'!$A$1:$Q$17</definedName>
    <definedName name="_xlnm.Print_Area" localSheetId="10">'4(5)商品販売額'!$A$1:$J$16</definedName>
    <definedName name="_xlnm.Print_Area" localSheetId="11">'5(1)保育所・幼稚園'!$A$1:$J$32</definedName>
    <definedName name="_xlnm.Print_Area" localSheetId="12">'5(2)学校数・児童・生徒数'!$A$1:$J$14</definedName>
    <definedName name="_xlnm.Print_Area" localSheetId="13">'6(1)歳入歳出'!$A$1:$K$41</definedName>
  </definedNames>
  <calcPr fullCalcOnLoad="1"/>
</workbook>
</file>

<file path=xl/sharedStrings.xml><?xml version="1.0" encoding="utf-8"?>
<sst xmlns="http://schemas.openxmlformats.org/spreadsheetml/2006/main" count="710" uniqueCount="414">
  <si>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</si>
  <si>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</si>
  <si>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</si>
  <si>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</si>
  <si>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</si>
  <si>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</si>
  <si>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</si>
  <si>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</si>
  <si>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</si>
  <si>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</si>
  <si>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県    外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</si>
  <si>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</si>
  <si>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</si>
  <si>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</si>
  <si>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</si>
  <si>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</si>
  <si>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</si>
  <si>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</si>
  <si>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</si>
  <si>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</si>
  <si>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</si>
  <si>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</si>
  <si>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</si>
  <si>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</si>
  <si>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</si>
  <si>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</si>
  <si>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</si>
  <si>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</si>
  <si>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</si>
  <si>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</si>
  <si>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</si>
  <si>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</si>
  <si>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</si>
  <si>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</si>
  <si>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</si>
  <si>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</si>
  <si>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</si>
  <si>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</si>
  <si>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</si>
  <si>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</si>
  <si>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</si>
  <si>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</si>
  <si>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</si>
  <si>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</si>
  <si>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</si>
  <si>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</si>
  <si>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</si>
  <si>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</si>
  <si>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</si>
  <si>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</si>
  <si>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</si>
  <si>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</si>
  <si>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</si>
  <si>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</si>
  <si>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</si>
  <si>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</si>
  <si>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</si>
  <si>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</si>
  <si>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</si>
  <si>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</si>
  <si>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</si>
  <si>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</si>
  <si>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</si>
  <si>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</si>
  <si>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</si>
  <si>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</si>
  <si>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 xml:space="preserve"> 刈谷市東陽町1丁目1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</si>
  <si>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</si>
  <si>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</si>
  <si>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</si>
  <si>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</si>
  <si>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</si>
  <si>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</si>
  <si>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 xml:space="preserve"> 豊田市西町3-60</t>
  </si>
  <si>
    <t xml:space="preserve"> 岡崎市十王町2丁目9</t>
  </si>
  <si>
    <t>碧南市</t>
  </si>
  <si>
    <t>Ｈ17年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</si>
  <si>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</si>
  <si>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</si>
  <si>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</si>
  <si>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</si>
  <si>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</si>
  <si>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</si>
  <si>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</si>
  <si>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</si>
  <si>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</si>
  <si>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</si>
  <si>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</si>
  <si>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</si>
  <si>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</si>
  <si>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</si>
  <si>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</si>
  <si>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</si>
  <si>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</si>
  <si>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</si>
  <si>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</si>
  <si>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</si>
  <si>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</si>
  <si>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</si>
  <si>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</si>
  <si>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</si>
  <si>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</si>
  <si>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</si>
  <si>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</si>
  <si>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</si>
  <si>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</si>
  <si>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</si>
  <si>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</si>
  <si>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</si>
  <si>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</si>
  <si>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</si>
  <si>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</si>
  <si>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</si>
  <si>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</si>
  <si>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</si>
  <si>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</si>
  <si>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</si>
  <si>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</si>
  <si>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</si>
  <si>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</si>
  <si>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</si>
  <si>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</si>
  <si>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</si>
  <si>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</si>
  <si>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</si>
  <si>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</si>
  <si>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</si>
  <si>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</si>
  <si>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</si>
  <si>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</si>
  <si>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</si>
  <si>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</si>
  <si>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</si>
  <si>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</si>
  <si>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</si>
  <si>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</si>
  <si>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</si>
  <si>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</si>
  <si>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</si>
  <si>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</si>
  <si>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</si>
  <si>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幼稚園・
保育所数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</si>
  <si>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</si>
  <si>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</si>
  <si>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</si>
  <si>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</si>
  <si>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</si>
  <si>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</si>
  <si>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</si>
  <si>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</si>
  <si>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</si>
  <si>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</si>
  <si>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</si>
  <si>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</si>
  <si>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</si>
  <si>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西尾市 企画部</t>
  </si>
  <si>
    <t xml:space="preserve"> 知立市 企画部</t>
  </si>
  <si>
    <t>１ 各市町統計担当課・係名、所在地、電話・ＦＡＸ番号・Ｅメールアドレス</t>
  </si>
  <si>
    <t>総　数</t>
  </si>
  <si>
    <t>その他
増　減</t>
  </si>
  <si>
    <t>※ 教員数は本務の者で、校長を含む。</t>
  </si>
  <si>
    <t>みよし市</t>
  </si>
  <si>
    <t>※ 教員・保育士数は兼務を含む。</t>
  </si>
  <si>
    <t>※ 豊田市の保育所について、調査以外のへき地保育所を合算した数を掲載。</t>
  </si>
  <si>
    <t>Ｈ22年</t>
  </si>
  <si>
    <t xml:space="preserve"> みよし市三好町小坂50</t>
  </si>
  <si>
    <t xml:space="preserve">  秘書情報課 広報統計係</t>
  </si>
  <si>
    <t xml:space="preserve"> 0565-34-6986(直通)</t>
  </si>
  <si>
    <t xml:space="preserve"> 0566-71-2205 (直通）</t>
  </si>
  <si>
    <t xml:space="preserve">  企画政策課 政策係</t>
  </si>
  <si>
    <t>漁業</t>
  </si>
  <si>
    <t>建設業</t>
  </si>
  <si>
    <t>製造業</t>
  </si>
  <si>
    <t>刈 谷 市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</si>
  <si>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</si>
  <si>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</si>
  <si>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</si>
  <si>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</si>
  <si>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</si>
  <si>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ブラジル</t>
  </si>
  <si>
    <t>フィリピン</t>
  </si>
  <si>
    <t>ペルー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</si>
  <si>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</si>
  <si>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</si>
  <si>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</si>
  <si>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</si>
  <si>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</si>
  <si>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</si>
  <si>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〒447-8601</t>
  </si>
  <si>
    <t xml:space="preserve"> 0566-41-3311 (内275)</t>
  </si>
  <si>
    <t xml:space="preserve"> 碧南市松本町28</t>
  </si>
  <si>
    <t xml:space="preserve"> 0566-48-5101</t>
  </si>
  <si>
    <t xml:space="preserve"> hishojoho@city.hekinan.lg.jp</t>
  </si>
  <si>
    <t xml:space="preserve"> 〒448-8501</t>
  </si>
  <si>
    <t xml:space="preserve"> 0566-62-1001（直通） </t>
  </si>
  <si>
    <t xml:space="preserve"> 0566-23-1105</t>
  </si>
  <si>
    <t xml:space="preserve"> kohokocho@city.kariya.lg.jp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</si>
  <si>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</si>
  <si>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</si>
  <si>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</si>
  <si>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</si>
  <si>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安城市桜町18-23</t>
  </si>
  <si>
    <t xml:space="preserve"> 0566-76-1112</t>
  </si>
  <si>
    <t xml:space="preserve"> 〒445-8501</t>
  </si>
  <si>
    <t xml:space="preserve"> 西尾市寄住町下田22</t>
  </si>
  <si>
    <t xml:space="preserve"> 0563-56-0212</t>
  </si>
  <si>
    <t xml:space="preserve"> kikaku@city.nishio.lg.jp</t>
  </si>
  <si>
    <t xml:space="preserve"> 〒472-8666</t>
  </si>
  <si>
    <t xml:space="preserve"> 知立市広見3丁目1</t>
  </si>
  <si>
    <t xml:space="preserve"> kikaku-seisaku@city.chiryu.lg.jp</t>
  </si>
  <si>
    <t xml:space="preserve"> 〒444-1398</t>
  </si>
  <si>
    <t xml:space="preserve"> 高浜市青木町4丁目1-2</t>
  </si>
  <si>
    <t xml:space="preserve"> johou@city.takahama.lg.jp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</si>
  <si>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</si>
  <si>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</si>
  <si>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</si>
  <si>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</si>
  <si>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kikaku@city.aichi-miyoshi.lg.jp</t>
  </si>
  <si>
    <t xml:space="preserve"> 〒444-0192</t>
  </si>
  <si>
    <t xml:space="preserve"> 幸田町大字菱池字元林1-1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</si>
  <si>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</si>
  <si>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</si>
  <si>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</si>
  <si>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</si>
  <si>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</si>
  <si>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</si>
  <si>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</si>
  <si>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</si>
  <si>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</si>
  <si>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</si>
  <si>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</si>
  <si>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</si>
  <si>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</si>
  <si>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</si>
  <si>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</si>
  <si>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</si>
  <si>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</si>
  <si>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</si>
  <si>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</si>
  <si>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</si>
  <si>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内
そ の 他</t>
  </si>
  <si>
    <t>県    外</t>
  </si>
  <si>
    <t>総    数</t>
  </si>
  <si>
    <t>※ 上段は通勤者、下段は通学者（１５歳未満を含む）を示す。</t>
  </si>
  <si>
    <t>※ 横欄は流出人口、縦欄は流入人口を示す。</t>
  </si>
  <si>
    <t>４ 産 業</t>
  </si>
  <si>
    <t>（１）産業別就業者数</t>
  </si>
  <si>
    <t>（平成22年10月1日 国勢調査 単位：人）</t>
  </si>
  <si>
    <t>総  数</t>
  </si>
  <si>
    <t>農  業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</si>
  <si>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</si>
  <si>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</si>
  <si>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</si>
  <si>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</si>
  <si>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</si>
  <si>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</si>
  <si>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</si>
  <si>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</si>
  <si>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学術研究専門・技術ｻｰﾋﾞｽ</t>
  </si>
  <si>
    <t>宿泊業、飲食
ｻｰﾋﾞｽ業</t>
  </si>
  <si>
    <t>生活関連ｻｰﾋﾞｽ業娯楽業</t>
  </si>
  <si>
    <t>教 育
学習支援業</t>
  </si>
  <si>
    <t>医 療
福 祉</t>
  </si>
  <si>
    <t>複合ｻｰﾋﾞｽ事業</t>
  </si>
  <si>
    <t>ｻｰﾋﾞｽ業
(他に分類されないもの)</t>
  </si>
  <si>
    <t>公 務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</si>
  <si>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</si>
  <si>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</si>
  <si>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</si>
  <si>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</si>
  <si>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学術研究､専門･技術ｻｰﾋﾞｽ業</t>
  </si>
  <si>
    <t>宿泊業､
飲食ｻｰﾋﾞｽ業</t>
  </si>
  <si>
    <t>生活関連ｻｰﾋﾞｽ業､娯楽業</t>
  </si>
  <si>
    <t>教育､学習支援業</t>
  </si>
  <si>
    <t>医療
福祉</t>
  </si>
  <si>
    <t>ｻｰﾋﾞｽ業
（他に分
類されな
いもの）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</si>
  <si>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</si>
  <si>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</si>
  <si>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</si>
  <si>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</si>
  <si>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</si>
  <si>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</si>
  <si>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</si>
  <si>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</si>
  <si>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</si>
  <si>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</si>
  <si>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</si>
  <si>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</si>
  <si>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</si>
  <si>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</si>
  <si>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</si>
  <si>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</si>
  <si>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</si>
  <si>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</si>
  <si>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</si>
  <si>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</si>
  <si>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</si>
  <si>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</si>
  <si>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</si>
  <si>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</si>
  <si>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</si>
  <si>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</si>
  <si>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※西尾市については、合併前の旧市町に秘匿扱いの数値がある項目は秘匿とした。</t>
  </si>
  <si>
    <t>（４）農家数及び農業経営組織別経営体数</t>
  </si>
  <si>
    <t>農家数
単位：戸</t>
  </si>
  <si>
    <t>販売のあった経営体</t>
  </si>
  <si>
    <t>単一経営（主位部門が80％以上の経営体）　　　単位：経営体</t>
  </si>
  <si>
    <t>計</t>
  </si>
  <si>
    <t>稲作</t>
  </si>
  <si>
    <t>麦類作</t>
  </si>
  <si>
    <t>雑 穀
いも類
豆 類</t>
  </si>
  <si>
    <t>工芸
農作物</t>
  </si>
  <si>
    <t>露地
野菜</t>
  </si>
  <si>
    <t>施設
野菜</t>
  </si>
  <si>
    <t>果樹類</t>
  </si>
  <si>
    <t>花き
花木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</si>
  <si>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</si>
  <si>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</si>
  <si>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</si>
  <si>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</si>
  <si>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</si>
  <si>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</si>
  <si>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</si>
  <si>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</si>
  <si>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</si>
  <si>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</si>
  <si>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</si>
  <si>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※　農家数：販売農家と自給的農家の合計。経営耕作地面積が10a以上又は調査前1年間の販売額が15万円以上の
           世帯。</t>
  </si>
  <si>
    <t>機械器具</t>
  </si>
  <si>
    <t>無店舗</t>
  </si>
  <si>
    <t>その他の
小売業</t>
  </si>
  <si>
    <t xml:space="preserve"> 幸田町 企画部</t>
  </si>
  <si>
    <t xml:space="preserve"> 0564-63-5132（直通）</t>
  </si>
  <si>
    <t xml:space="preserve">  庶務課 統計担当</t>
  </si>
  <si>
    <t xml:space="preserve">  企画政策課 統計担当</t>
  </si>
  <si>
    <t xml:space="preserve"> 0563-65-2155 (直通)</t>
  </si>
  <si>
    <t xml:space="preserve"> 高浜市 企画部</t>
  </si>
  <si>
    <t xml:space="preserve">  総合政策グループ　統計担当</t>
  </si>
  <si>
    <t>分 類  不 能</t>
  </si>
  <si>
    <t xml:space="preserve"> 0566-83-1141</t>
  </si>
  <si>
    <t xml:space="preserve"> 0561-32-5021</t>
  </si>
  <si>
    <t xml:space="preserve">  企画政策課 広報広聴グループ</t>
  </si>
  <si>
    <t xml:space="preserve"> 0566-52-1110</t>
  </si>
  <si>
    <t>（平成28年1月1日 単位：k㎡）</t>
  </si>
  <si>
    <r>
      <t>(平成28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</si>
  <si>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r>
      <t>(平成28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</si>
  <si>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Ｈ27年</t>
  </si>
  <si>
    <t>Ｈ28年</t>
  </si>
  <si>
    <t>Ｈ27年</t>
  </si>
  <si>
    <t>（平成26年7月1日 経済センサス-基礎調査）</t>
  </si>
  <si>
    <t>（平成27年2月1日　農林業センサス）</t>
  </si>
  <si>
    <r>
      <t>（平成28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</si>
  <si>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平成27年度一般会計歳入歳出決算額</t>
  </si>
  <si>
    <t xml:space="preserve">  経営管理課 施設計画係</t>
  </si>
  <si>
    <t>（平成26年12月31日 工業統計調査 単位：万円）</t>
  </si>
  <si>
    <t>（平成26年7月1日 商業統計調査 単位：百万円）</t>
  </si>
  <si>
    <t>（１）保育所・幼稚園・認定こども園</t>
  </si>
  <si>
    <t>Ｘ</t>
  </si>
  <si>
    <t>－</t>
  </si>
  <si>
    <t>Ｘ</t>
  </si>
  <si>
    <t>-</t>
  </si>
  <si>
    <t>‐</t>
  </si>
  <si>
    <t>13(4)</t>
  </si>
  <si>
    <t>36(23)</t>
  </si>
  <si>
    <t xml:space="preserve"> keiei@city.anjo.lg.jp</t>
  </si>
  <si>
    <t>25(3)</t>
  </si>
  <si>
    <t>53(35)</t>
  </si>
  <si>
    <t>2(2)</t>
  </si>
  <si>
    <t>-</t>
  </si>
  <si>
    <t>X</t>
  </si>
  <si>
    <t>3(0)</t>
  </si>
  <si>
    <t>8(8)</t>
  </si>
  <si>
    <t>－</t>
  </si>
  <si>
    <t>Ｘ</t>
  </si>
  <si>
    <t>-</t>
  </si>
  <si>
    <t>6(0)</t>
  </si>
  <si>
    <t>10(7)</t>
  </si>
  <si>
    <t>X</t>
  </si>
  <si>
    <t>5(5)</t>
  </si>
  <si>
    <t>14(5)</t>
  </si>
  <si>
    <t>-</t>
  </si>
  <si>
    <t>6(0)</t>
  </si>
  <si>
    <t>6(3)</t>
  </si>
  <si>
    <t>X</t>
  </si>
  <si>
    <t>5(4)</t>
  </si>
  <si>
    <t>9(2)</t>
  </si>
  <si>
    <t>1(0)</t>
  </si>
  <si>
    <t>－</t>
  </si>
  <si>
    <t>Ｘ</t>
  </si>
  <si>
    <t>13(10)</t>
  </si>
  <si>
    <t>18(16)</t>
  </si>
  <si>
    <t>14(10)</t>
  </si>
  <si>
    <t>27(12)</t>
  </si>
  <si>
    <t>70(55)</t>
  </si>
  <si>
    <t xml:space="preserve"> 0564-23-6229</t>
  </si>
  <si>
    <t xml:space="preserve"> tokei@city.okazaki.lg.jp</t>
  </si>
  <si>
    <t>※　農業経営体：経営耕作地30a以上又は調査前1年間の販売額50万円以上など、一定基準以上の農業を行う農家
               や事業体。</t>
  </si>
  <si>
    <t>不動産業
物品賃貸業</t>
  </si>
  <si>
    <t xml:space="preserve"> 岡崎市 企画財政部</t>
  </si>
  <si>
    <t xml:space="preserve">  企画課 統計班</t>
  </si>
  <si>
    <t>※ 幼稚園・保育所・認定こども園数欄の（  ）内は公立を再掲。</t>
  </si>
  <si>
    <t>※ 上段は幼稚園、中段は認定こども園、下段は保育所を示す。</t>
  </si>
  <si>
    <t>-</t>
  </si>
  <si>
    <t xml:space="preserve"> 0566-52-1111 (内80168)</t>
  </si>
  <si>
    <r>
      <t>（平成28</t>
    </r>
    <r>
      <rPr>
        <sz val="10.8"/>
        <rFont val="ＭＳ 明朝"/>
        <family val="1"/>
      </rPr>
      <t>年12月31日 単位：ha）</t>
    </r>
  </si>
  <si>
    <r>
      <t>（平成</t>
    </r>
    <r>
      <rPr>
        <sz val="10.8"/>
        <rFont val="ＭＳ 明朝"/>
        <family val="1"/>
      </rPr>
      <t>22年10月1日 国勢調査 単位：人）</t>
    </r>
  </si>
  <si>
    <r>
      <t xml:space="preserve">複合経営
</t>
    </r>
    <r>
      <rPr>
        <sz val="9"/>
        <rFont val="ＭＳ ゴシック"/>
        <family val="3"/>
      </rPr>
      <t>（主位部門が80％未満の経営体）</t>
    </r>
    <r>
      <rPr>
        <sz val="12"/>
        <rFont val="ＭＳ ゴシック"/>
        <family val="3"/>
      </rPr>
      <t xml:space="preserve">
</t>
    </r>
    <r>
      <rPr>
        <sz val="8"/>
        <rFont val="ＭＳ ゴシック"/>
        <family val="3"/>
      </rPr>
      <t>単位：経営体</t>
    </r>
  </si>
  <si>
    <r>
      <t>（平成28年5</t>
    </r>
    <r>
      <rPr>
        <sz val="10.8"/>
        <rFont val="ＭＳ 明朝"/>
        <family val="1"/>
      </rPr>
      <t>月1日）</t>
    </r>
  </si>
  <si>
    <r>
      <t>3</t>
    </r>
    <r>
      <rPr>
        <sz val="10.8"/>
        <rFont val="ＭＳ 明朝"/>
        <family val="1"/>
      </rPr>
      <t>6(26)</t>
    </r>
  </si>
  <si>
    <r>
      <t>4</t>
    </r>
    <r>
      <rPr>
        <sz val="10.8"/>
        <rFont val="ＭＳ 明朝"/>
        <family val="1"/>
      </rPr>
      <t>(0)</t>
    </r>
  </si>
  <si>
    <t>-</t>
  </si>
  <si>
    <t>（３）産業分類別工業製造品出荷額等</t>
  </si>
  <si>
    <t>-</t>
  </si>
  <si>
    <t>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</si>
</sst>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  <numFmt numFmtId="205" formatCode="#,##0\ ;&quot;△&quot;#,##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17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3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1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center" textRotation="255"/>
    </xf>
    <xf numFmtId="0" fontId="8" fillId="0" borderId="16" xfId="0" applyFont="1" applyBorder="1" applyAlignment="1">
      <alignment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1" fontId="13" fillId="0" borderId="0" xfId="0" applyNumberFormat="1" applyFont="1" applyFill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8" fontId="8" fillId="0" borderId="19" xfId="0" applyNumberFormat="1" applyFont="1" applyFill="1" applyBorder="1" applyAlignment="1">
      <alignment horizontal="center" vertical="center"/>
    </xf>
    <xf numFmtId="196" fontId="8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0" xfId="63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1" fontId="0" fillId="0" borderId="0" xfId="0" applyNumberForma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1" fontId="13" fillId="0" borderId="0" xfId="62" applyNumberFormat="1" applyFont="1" applyFill="1" applyAlignment="1">
      <alignment vertical="center"/>
      <protection/>
    </xf>
    <xf numFmtId="49" fontId="12" fillId="0" borderId="16" xfId="62" applyNumberFormat="1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 indent="3"/>
    </xf>
    <xf numFmtId="0" fontId="5" fillId="0" borderId="12" xfId="0" applyFont="1" applyFill="1" applyBorder="1" applyAlignment="1" applyProtection="1">
      <alignment horizontal="left" vertical="center" indent="3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/>
    </xf>
    <xf numFmtId="6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81" fontId="0" fillId="0" borderId="26" xfId="0" applyNumberFormat="1" applyFont="1" applyFill="1" applyBorder="1" applyAlignment="1" applyProtection="1">
      <alignment horizontal="right" vertical="center"/>
      <protection/>
    </xf>
    <xf numFmtId="181" fontId="0" fillId="0" borderId="27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/>
    </xf>
    <xf numFmtId="181" fontId="0" fillId="0" borderId="28" xfId="0" applyNumberFormat="1" applyFont="1" applyFill="1" applyBorder="1" applyAlignment="1" applyProtection="1">
      <alignment horizontal="right" vertical="center"/>
      <protection/>
    </xf>
    <xf numFmtId="181" fontId="0" fillId="0" borderId="23" xfId="0" applyNumberFormat="1" applyFont="1" applyFill="1" applyBorder="1" applyAlignment="1" applyProtection="1">
      <alignment horizontal="right" vertical="center"/>
      <protection/>
    </xf>
    <xf numFmtId="181" fontId="0" fillId="0" borderId="29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 locked="0"/>
    </xf>
    <xf numFmtId="181" fontId="0" fillId="0" borderId="26" xfId="0" applyNumberFormat="1" applyFont="1" applyFill="1" applyBorder="1" applyAlignment="1" applyProtection="1">
      <alignment horizontal="right" vertical="center"/>
      <protection locked="0"/>
    </xf>
    <xf numFmtId="181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181" fontId="0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41" fontId="8" fillId="0" borderId="16" xfId="0" applyNumberFormat="1" applyFont="1" applyFill="1" applyBorder="1" applyAlignment="1">
      <alignment vertical="center" wrapText="1"/>
    </xf>
    <xf numFmtId="41" fontId="8" fillId="0" borderId="17" xfId="0" applyNumberFormat="1" applyFont="1" applyFill="1" applyBorder="1" applyAlignment="1">
      <alignment horizontal="center" vertical="center" wrapText="1"/>
    </xf>
    <xf numFmtId="41" fontId="8" fillId="0" borderId="3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shrinkToFit="1"/>
    </xf>
    <xf numFmtId="41" fontId="8" fillId="0" borderId="30" xfId="62" applyNumberFormat="1" applyFont="1" applyFill="1" applyBorder="1" applyAlignment="1">
      <alignment vertical="center"/>
      <protection/>
    </xf>
    <xf numFmtId="181" fontId="0" fillId="0" borderId="0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 horizontal="center" vertical="center" shrinkToFit="1"/>
    </xf>
    <xf numFmtId="3" fontId="12" fillId="0" borderId="11" xfId="0" applyNumberFormat="1" applyFont="1" applyBorder="1" applyAlignment="1">
      <alignment horizontal="center" vertical="center" shrinkToFit="1"/>
    </xf>
    <xf numFmtId="3" fontId="11" fillId="0" borderId="16" xfId="0" applyNumberFormat="1" applyFont="1" applyBorder="1" applyAlignment="1">
      <alignment horizontal="center" vertical="center" shrinkToFit="1"/>
    </xf>
    <xf numFmtId="3" fontId="12" fillId="0" borderId="17" xfId="0" applyNumberFormat="1" applyFont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3" fontId="0" fillId="0" borderId="0" xfId="0" applyNumberFormat="1" applyAlignment="1">
      <alignment horizontal="right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8" fillId="0" borderId="16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" vertical="center" shrinkToFit="1"/>
    </xf>
    <xf numFmtId="3" fontId="11" fillId="0" borderId="16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Fill="1" applyAlignment="1">
      <alignment vertical="center" shrinkToFit="1"/>
    </xf>
    <xf numFmtId="3" fontId="0" fillId="0" borderId="0" xfId="0" applyNumberForma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8" fillId="0" borderId="17" xfId="0" applyNumberFormat="1" applyFont="1" applyFill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 shrinkToFit="1"/>
    </xf>
    <xf numFmtId="0" fontId="8" fillId="0" borderId="30" xfId="0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horizontal="center" vertical="center" shrinkToFit="1"/>
    </xf>
    <xf numFmtId="41" fontId="8" fillId="0" borderId="11" xfId="0" applyNumberFormat="1" applyFont="1" applyFill="1" applyBorder="1" applyAlignment="1">
      <alignment horizontal="center" vertical="center" shrinkToFit="1"/>
    </xf>
    <xf numFmtId="41" fontId="8" fillId="0" borderId="17" xfId="0" applyNumberFormat="1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10" xfId="0" applyFont="1" applyFill="1" applyBorder="1" applyAlignment="1" applyProtection="1">
      <alignment shrinkToFit="1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195" fontId="0" fillId="0" borderId="26" xfId="0" applyNumberFormat="1" applyFill="1" applyBorder="1" applyAlignment="1">
      <alignment/>
    </xf>
    <xf numFmtId="195" fontId="0" fillId="0" borderId="26" xfId="0" applyNumberFormat="1" applyFill="1" applyBorder="1" applyAlignment="1">
      <alignment horizontal="right"/>
    </xf>
    <xf numFmtId="195" fontId="0" fillId="0" borderId="27" xfId="0" applyNumberFormat="1" applyFill="1" applyBorder="1" applyAlignment="1">
      <alignment horizontal="right"/>
    </xf>
    <xf numFmtId="181" fontId="0" fillId="0" borderId="26" xfId="0" applyNumberFormat="1" applyFill="1" applyBorder="1" applyAlignment="1">
      <alignment horizontal="right"/>
    </xf>
    <xf numFmtId="195" fontId="0" fillId="0" borderId="26" xfId="0" applyNumberFormat="1" applyFill="1" applyBorder="1" applyAlignment="1">
      <alignment shrinkToFit="1"/>
    </xf>
    <xf numFmtId="195" fontId="0" fillId="0" borderId="27" xfId="0" applyNumberFormat="1" applyFill="1" applyBorder="1" applyAlignment="1">
      <alignment horizontal="right" shrinkToFit="1"/>
    </xf>
    <xf numFmtId="0" fontId="0" fillId="0" borderId="26" xfId="0" applyNumberFormat="1" applyFill="1" applyBorder="1" applyAlignment="1">
      <alignment/>
    </xf>
    <xf numFmtId="195" fontId="0" fillId="0" borderId="26" xfId="0" applyNumberFormat="1" applyFont="1" applyFill="1" applyBorder="1" applyAlignment="1">
      <alignment/>
    </xf>
    <xf numFmtId="195" fontId="0" fillId="0" borderId="27" xfId="0" applyNumberFormat="1" applyFont="1" applyFill="1" applyBorder="1" applyAlignment="1">
      <alignment horizontal="right"/>
    </xf>
    <xf numFmtId="195" fontId="0" fillId="0" borderId="26" xfId="63" applyNumberFormat="1" applyFont="1" applyFill="1" applyBorder="1">
      <alignment/>
      <protection/>
    </xf>
    <xf numFmtId="195" fontId="0" fillId="0" borderId="26" xfId="63" applyNumberFormat="1" applyFont="1" applyFill="1" applyBorder="1" applyAlignment="1">
      <alignment horizontal="right"/>
      <protection/>
    </xf>
    <xf numFmtId="195" fontId="0" fillId="0" borderId="33" xfId="0" applyNumberFormat="1" applyFont="1" applyFill="1" applyBorder="1" applyAlignment="1">
      <alignment/>
    </xf>
    <xf numFmtId="195" fontId="0" fillId="0" borderId="34" xfId="0" applyNumberFormat="1" applyFill="1" applyBorder="1" applyAlignment="1">
      <alignment horizontal="right"/>
    </xf>
    <xf numFmtId="181" fontId="0" fillId="0" borderId="26" xfId="0" applyNumberFormat="1" applyFont="1" applyFill="1" applyBorder="1" applyAlignment="1">
      <alignment horizontal="right"/>
    </xf>
    <xf numFmtId="181" fontId="0" fillId="0" borderId="27" xfId="0" applyNumberFormat="1" applyFont="1" applyFill="1" applyBorder="1" applyAlignment="1">
      <alignment horizontal="right"/>
    </xf>
    <xf numFmtId="181" fontId="0" fillId="0" borderId="33" xfId="0" applyNumberFormat="1" applyFont="1" applyFill="1" applyBorder="1" applyAlignment="1">
      <alignment horizontal="right"/>
    </xf>
    <xf numFmtId="181" fontId="0" fillId="0" borderId="23" xfId="0" applyNumberFormat="1" applyFill="1" applyBorder="1" applyAlignment="1">
      <alignment/>
    </xf>
    <xf numFmtId="181" fontId="0" fillId="0" borderId="29" xfId="0" applyNumberFormat="1" applyFill="1" applyBorder="1" applyAlignment="1">
      <alignment/>
    </xf>
    <xf numFmtId="181" fontId="0" fillId="0" borderId="26" xfId="0" applyNumberFormat="1" applyFill="1" applyBorder="1" applyAlignment="1">
      <alignment/>
    </xf>
    <xf numFmtId="181" fontId="0" fillId="0" borderId="27" xfId="0" applyNumberFormat="1" applyFill="1" applyBorder="1" applyAlignment="1">
      <alignment/>
    </xf>
    <xf numFmtId="38" fontId="6" fillId="0" borderId="0" xfId="0" applyNumberFormat="1" applyFont="1" applyFill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21" xfId="0" applyNumberForma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1" fillId="0" borderId="33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23" xfId="0" applyNumberFormat="1" applyFill="1" applyBorder="1" applyAlignment="1">
      <alignment vertical="center"/>
    </xf>
    <xf numFmtId="181" fontId="0" fillId="0" borderId="29" xfId="0" applyNumberForma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6" xfId="0" applyNumberFormat="1" applyFill="1" applyBorder="1" applyAlignment="1">
      <alignment vertical="center"/>
    </xf>
    <xf numFmtId="181" fontId="0" fillId="0" borderId="27" xfId="0" applyNumberForma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1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21" xfId="0" applyFill="1" applyBorder="1" applyAlignment="1">
      <alignment horizontal="center" vertical="center"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26" xfId="0" applyNumberFormat="1" applyFont="1" applyFill="1" applyBorder="1" applyAlignment="1">
      <alignment horizontal="right" vertical="center" shrinkToFit="1"/>
    </xf>
    <xf numFmtId="3" fontId="6" fillId="0" borderId="27" xfId="0" applyNumberFormat="1" applyFont="1" applyFill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3" fontId="6" fillId="0" borderId="26" xfId="0" applyNumberFormat="1" applyFont="1" applyFill="1" applyBorder="1" applyAlignment="1" quotePrefix="1">
      <alignment horizontal="right" vertical="center" shrinkToFit="1"/>
    </xf>
    <xf numFmtId="3" fontId="6" fillId="0" borderId="10" xfId="0" applyNumberFormat="1" applyFont="1" applyFill="1" applyBorder="1" applyAlignment="1" quotePrefix="1">
      <alignment horizontal="right" vertical="center" shrinkToFit="1"/>
    </xf>
    <xf numFmtId="3" fontId="6" fillId="0" borderId="13" xfId="0" applyNumberFormat="1" applyFont="1" applyFill="1" applyBorder="1" applyAlignment="1" quotePrefix="1">
      <alignment horizontal="right" vertical="center" shrinkToFit="1"/>
    </xf>
    <xf numFmtId="3" fontId="6" fillId="0" borderId="33" xfId="0" applyNumberFormat="1" applyFont="1" applyFill="1" applyBorder="1" applyAlignment="1" quotePrefix="1">
      <alignment horizontal="right" vertical="center" shrinkToFit="1"/>
    </xf>
    <xf numFmtId="3" fontId="6" fillId="0" borderId="34" xfId="0" applyNumberFormat="1" applyFont="1" applyFill="1" applyBorder="1" applyAlignment="1" quotePrefix="1">
      <alignment horizontal="right" vertical="center" shrinkToFit="1"/>
    </xf>
    <xf numFmtId="181" fontId="7" fillId="0" borderId="31" xfId="0" applyNumberFormat="1" applyFont="1" applyFill="1" applyBorder="1" applyAlignment="1">
      <alignment horizontal="center" vertical="center"/>
    </xf>
    <xf numFmtId="188" fontId="7" fillId="0" borderId="23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187" fontId="7" fillId="0" borderId="29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center" vertical="center"/>
    </xf>
    <xf numFmtId="188" fontId="7" fillId="0" borderId="26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188" fontId="7" fillId="0" borderId="26" xfId="0" applyNumberFormat="1" applyFont="1" applyFill="1" applyBorder="1" applyAlignment="1">
      <alignment horizontal="right" vertical="center"/>
    </xf>
    <xf numFmtId="188" fontId="7" fillId="0" borderId="27" xfId="0" applyNumberFormat="1" applyFont="1" applyFill="1" applyBorder="1" applyAlignment="1">
      <alignment vertical="center"/>
    </xf>
    <xf numFmtId="188" fontId="7" fillId="0" borderId="26" xfId="0" applyNumberFormat="1" applyFont="1" applyFill="1" applyBorder="1" applyAlignment="1" quotePrefix="1">
      <alignment horizontal="right" vertical="center"/>
    </xf>
    <xf numFmtId="187" fontId="7" fillId="0" borderId="27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center" vertical="center"/>
    </xf>
    <xf numFmtId="188" fontId="7" fillId="0" borderId="33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vertical="center"/>
    </xf>
    <xf numFmtId="188" fontId="7" fillId="0" borderId="33" xfId="0" applyNumberFormat="1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 wrapText="1"/>
    </xf>
    <xf numFmtId="181" fontId="0" fillId="0" borderId="26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96" fontId="0" fillId="0" borderId="23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196" fontId="0" fillId="0" borderId="29" xfId="0" applyNumberFormat="1" applyFont="1" applyFill="1" applyBorder="1" applyAlignment="1">
      <alignment horizontal="right"/>
    </xf>
    <xf numFmtId="187" fontId="0" fillId="0" borderId="23" xfId="0" applyNumberFormat="1" applyFont="1" applyFill="1" applyBorder="1" applyAlignment="1">
      <alignment/>
    </xf>
    <xf numFmtId="187" fontId="0" fillId="0" borderId="29" xfId="0" applyNumberFormat="1" applyFont="1" applyFill="1" applyBorder="1" applyAlignment="1">
      <alignment/>
    </xf>
    <xf numFmtId="187" fontId="0" fillId="0" borderId="26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26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33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vertical="center" shrinkToFit="1"/>
    </xf>
    <xf numFmtId="3" fontId="0" fillId="0" borderId="23" xfId="0" applyNumberFormat="1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 shrinkToFit="1"/>
    </xf>
    <xf numFmtId="3" fontId="0" fillId="0" borderId="23" xfId="0" applyNumberFormat="1" applyFont="1" applyFill="1" applyBorder="1" applyAlignment="1">
      <alignment vertical="center" shrinkToFit="1"/>
    </xf>
    <xf numFmtId="38" fontId="18" fillId="0" borderId="26" xfId="51" applyFont="1" applyFill="1" applyBorder="1" applyAlignment="1">
      <alignment vertical="center" shrinkToFit="1"/>
    </xf>
    <xf numFmtId="3" fontId="0" fillId="0" borderId="29" xfId="0" applyNumberFormat="1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3" fontId="0" fillId="0" borderId="26" xfId="0" applyNumberFormat="1" applyFont="1" applyFill="1" applyBorder="1" applyAlignment="1">
      <alignment vertical="center" shrinkToFit="1"/>
    </xf>
    <xf numFmtId="3" fontId="0" fillId="0" borderId="27" xfId="0" applyNumberFormat="1" applyFont="1" applyFill="1" applyBorder="1" applyAlignment="1">
      <alignment vertical="center" shrinkToFit="1"/>
    </xf>
    <xf numFmtId="3" fontId="0" fillId="0" borderId="26" xfId="0" applyNumberFormat="1" applyFont="1" applyFill="1" applyBorder="1" applyAlignment="1">
      <alignment horizontal="right" vertical="center" shrinkToFit="1"/>
    </xf>
    <xf numFmtId="3" fontId="0" fillId="0" borderId="26" xfId="0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horizontal="right" vertical="center" shrinkToFit="1"/>
    </xf>
    <xf numFmtId="3" fontId="0" fillId="0" borderId="33" xfId="0" applyNumberFormat="1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vertical="center" shrinkToFit="1"/>
    </xf>
    <xf numFmtId="3" fontId="0" fillId="0" borderId="33" xfId="0" applyNumberFormat="1" applyFont="1" applyFill="1" applyBorder="1" applyAlignment="1">
      <alignment vertical="center" shrinkToFit="1"/>
    </xf>
    <xf numFmtId="3" fontId="0" fillId="0" borderId="34" xfId="0" applyNumberFormat="1" applyFont="1" applyFill="1" applyBorder="1" applyAlignment="1">
      <alignment vertical="center" shrinkToFit="1"/>
    </xf>
    <xf numFmtId="3" fontId="0" fillId="0" borderId="36" xfId="0" applyNumberFormat="1" applyFont="1" applyFill="1" applyBorder="1" applyAlignment="1">
      <alignment vertical="center" shrinkToFit="1"/>
    </xf>
    <xf numFmtId="3" fontId="0" fillId="0" borderId="33" xfId="0" applyNumberFormat="1" applyFont="1" applyFill="1" applyBorder="1" applyAlignment="1">
      <alignment vertical="center" shrinkToFit="1"/>
    </xf>
    <xf numFmtId="3" fontId="0" fillId="0" borderId="34" xfId="0" applyNumberFormat="1" applyFont="1" applyFill="1" applyBorder="1" applyAlignment="1">
      <alignment vertical="center" shrinkToFit="1"/>
    </xf>
    <xf numFmtId="181" fontId="1" fillId="0" borderId="3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 quotePrefix="1">
      <alignment horizontal="right" vertical="center" shrinkToFit="1"/>
    </xf>
    <xf numFmtId="204" fontId="6" fillId="0" borderId="0" xfId="64" applyNumberFormat="1" applyFont="1" applyFill="1" applyBorder="1" applyAlignment="1">
      <alignment horizontal="right" vertical="center" shrinkToFit="1"/>
      <protection/>
    </xf>
    <xf numFmtId="3" fontId="6" fillId="0" borderId="33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 shrinkToFit="1"/>
    </xf>
    <xf numFmtId="3" fontId="0" fillId="0" borderId="38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205" fontId="18" fillId="0" borderId="38" xfId="51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205" fontId="18" fillId="0" borderId="26" xfId="51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181" fontId="0" fillId="0" borderId="23" xfId="0" applyNumberFormat="1" applyFont="1" applyFill="1" applyBorder="1" applyAlignment="1">
      <alignment horizontal="right"/>
    </xf>
    <xf numFmtId="181" fontId="0" fillId="0" borderId="29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81" fontId="0" fillId="0" borderId="34" xfId="0" applyNumberFormat="1" applyFont="1" applyFill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41" fontId="0" fillId="0" borderId="0" xfId="0" applyNumberFormat="1" applyFont="1" applyFill="1" applyAlignment="1">
      <alignment vertical="center"/>
    </xf>
    <xf numFmtId="41" fontId="0" fillId="0" borderId="12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182" fontId="0" fillId="0" borderId="31" xfId="0" applyNumberFormat="1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82" fontId="0" fillId="0" borderId="41" xfId="0" applyNumberFormat="1" applyFont="1" applyFill="1" applyBorder="1" applyAlignment="1">
      <alignment vertical="center"/>
    </xf>
    <xf numFmtId="41" fontId="0" fillId="34" borderId="0" xfId="0" applyNumberFormat="1" applyFont="1" applyFill="1" applyAlignment="1">
      <alignment vertical="center"/>
    </xf>
    <xf numFmtId="41" fontId="0" fillId="0" borderId="13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 wrapText="1"/>
    </xf>
    <xf numFmtId="41" fontId="0" fillId="0" borderId="33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0" xfId="62" applyNumberFormat="1" applyFont="1" applyFill="1" applyAlignment="1">
      <alignment vertical="center"/>
      <protection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/>
    </xf>
    <xf numFmtId="41" fontId="0" fillId="0" borderId="31" xfId="62" applyNumberFormat="1" applyFont="1" applyFill="1" applyBorder="1" applyAlignment="1">
      <alignment horizontal="center" vertical="center"/>
      <protection/>
    </xf>
    <xf numFmtId="41" fontId="0" fillId="0" borderId="26" xfId="62" applyNumberFormat="1" applyFont="1" applyFill="1" applyBorder="1" applyAlignment="1">
      <alignment vertical="center"/>
      <protection/>
    </xf>
    <xf numFmtId="41" fontId="0" fillId="0" borderId="10" xfId="62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62" applyNumberFormat="1" applyFont="1" applyFill="1" applyBorder="1" applyAlignment="1">
      <alignment horizontal="center" vertical="center"/>
      <protection/>
    </xf>
    <xf numFmtId="41" fontId="0" fillId="0" borderId="27" xfId="62" applyNumberFormat="1" applyFont="1" applyFill="1" applyBorder="1" applyAlignment="1">
      <alignment vertical="center"/>
      <protection/>
    </xf>
    <xf numFmtId="41" fontId="0" fillId="0" borderId="26" xfId="62" applyNumberFormat="1" applyFont="1" applyFill="1" applyBorder="1" applyAlignment="1">
      <alignment vertical="center" wrapText="1"/>
      <protection/>
    </xf>
    <xf numFmtId="41" fontId="0" fillId="0" borderId="26" xfId="62" applyNumberFormat="1" applyFont="1" applyFill="1" applyBorder="1" applyAlignment="1">
      <alignment horizontal="right" vertical="center"/>
      <protection/>
    </xf>
    <xf numFmtId="41" fontId="0" fillId="0" borderId="0" xfId="0" applyNumberFormat="1" applyFont="1" applyFill="1" applyBorder="1" applyAlignment="1">
      <alignment vertical="center" wrapText="1"/>
    </xf>
    <xf numFmtId="41" fontId="0" fillId="0" borderId="26" xfId="62" applyNumberFormat="1" applyFont="1" applyFill="1" applyBorder="1" applyAlignment="1">
      <alignment horizontal="center" vertical="center" wrapText="1"/>
      <protection/>
    </xf>
    <xf numFmtId="41" fontId="0" fillId="0" borderId="26" xfId="62" applyNumberFormat="1" applyFont="1" applyFill="1" applyBorder="1" applyAlignment="1">
      <alignment horizontal="center" vertical="center"/>
      <protection/>
    </xf>
    <xf numFmtId="41" fontId="0" fillId="0" borderId="32" xfId="62" applyNumberFormat="1" applyFont="1" applyFill="1" applyBorder="1" applyAlignment="1">
      <alignment horizontal="center" vertical="center"/>
      <protection/>
    </xf>
    <xf numFmtId="41" fontId="0" fillId="0" borderId="33" xfId="62" applyNumberFormat="1" applyFont="1" applyFill="1" applyBorder="1" applyAlignment="1">
      <alignment vertical="center"/>
      <protection/>
    </xf>
    <xf numFmtId="41" fontId="0" fillId="0" borderId="33" xfId="62" applyNumberFormat="1" applyFont="1" applyFill="1" applyBorder="1" applyAlignment="1">
      <alignment vertical="center" wrapText="1"/>
      <protection/>
    </xf>
    <xf numFmtId="41" fontId="0" fillId="0" borderId="33" xfId="62" applyNumberFormat="1" applyFont="1" applyFill="1" applyBorder="1" applyAlignment="1">
      <alignment horizontal="right" vertical="center"/>
      <protection/>
    </xf>
    <xf numFmtId="41" fontId="0" fillId="0" borderId="34" xfId="62" applyNumberFormat="1" applyFont="1" applyFill="1" applyBorder="1" applyAlignment="1">
      <alignment vertical="center"/>
      <protection/>
    </xf>
    <xf numFmtId="41" fontId="0" fillId="0" borderId="13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indent="2"/>
    </xf>
    <xf numFmtId="196" fontId="0" fillId="0" borderId="12" xfId="0" applyNumberFormat="1" applyFont="1" applyFill="1" applyBorder="1" applyAlignment="1">
      <alignment horizontal="right"/>
    </xf>
    <xf numFmtId="49" fontId="0" fillId="0" borderId="26" xfId="0" applyNumberFormat="1" applyFont="1" applyFill="1" applyBorder="1" applyAlignment="1">
      <alignment horizontal="right"/>
    </xf>
    <xf numFmtId="196" fontId="0" fillId="0" borderId="26" xfId="0" applyNumberFormat="1" applyFont="1" applyFill="1" applyBorder="1" applyAlignment="1">
      <alignment horizontal="right"/>
    </xf>
    <xf numFmtId="196" fontId="0" fillId="0" borderId="27" xfId="0" applyNumberFormat="1" applyFont="1" applyFill="1" applyBorder="1" applyAlignment="1">
      <alignment horizontal="right"/>
    </xf>
    <xf numFmtId="196" fontId="0" fillId="0" borderId="21" xfId="0" applyNumberFormat="1" applyFont="1" applyFill="1" applyBorder="1" applyAlignment="1">
      <alignment horizontal="right"/>
    </xf>
    <xf numFmtId="196" fontId="0" fillId="0" borderId="28" xfId="0" applyNumberFormat="1" applyFont="1" applyFill="1" applyBorder="1" applyAlignment="1">
      <alignment horizontal="right"/>
    </xf>
    <xf numFmtId="196" fontId="0" fillId="0" borderId="21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horizontal="right" vertical="center"/>
    </xf>
    <xf numFmtId="189" fontId="0" fillId="0" borderId="23" xfId="0" applyNumberFormat="1" applyFont="1" applyFill="1" applyBorder="1" applyAlignment="1">
      <alignment/>
    </xf>
    <xf numFmtId="189" fontId="0" fillId="0" borderId="29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21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87" fontId="0" fillId="0" borderId="26" xfId="0" applyNumberFormat="1" applyFont="1" applyFill="1" applyBorder="1" applyAlignment="1">
      <alignment horizontal="right"/>
    </xf>
    <xf numFmtId="187" fontId="0" fillId="0" borderId="27" xfId="0" applyNumberFormat="1" applyFont="1" applyFill="1" applyBorder="1" applyAlignment="1">
      <alignment horizontal="right"/>
    </xf>
    <xf numFmtId="187" fontId="0" fillId="0" borderId="21" xfId="0" applyNumberFormat="1" applyFont="1" applyFill="1" applyBorder="1" applyAlignment="1">
      <alignment/>
    </xf>
    <xf numFmtId="187" fontId="0" fillId="0" borderId="28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right"/>
    </xf>
    <xf numFmtId="196" fontId="0" fillId="0" borderId="33" xfId="0" applyNumberFormat="1" applyFont="1" applyFill="1" applyBorder="1" applyAlignment="1">
      <alignment/>
    </xf>
    <xf numFmtId="196" fontId="0" fillId="0" borderId="33" xfId="0" applyNumberFormat="1" applyFont="1" applyFill="1" applyBorder="1" applyAlignment="1">
      <alignment horizontal="right"/>
    </xf>
    <xf numFmtId="196" fontId="0" fillId="0" borderId="34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41" fontId="0" fillId="0" borderId="23" xfId="62" applyNumberFormat="1" applyFont="1" applyFill="1" applyBorder="1" applyAlignment="1">
      <alignment vertical="center"/>
      <protection/>
    </xf>
    <xf numFmtId="41" fontId="0" fillId="0" borderId="26" xfId="62" applyNumberFormat="1" applyFont="1" applyFill="1" applyBorder="1" applyAlignment="1">
      <alignment vertical="center"/>
      <protection/>
    </xf>
    <xf numFmtId="41" fontId="0" fillId="0" borderId="29" xfId="62" applyNumberFormat="1" applyFont="1" applyFill="1" applyBorder="1" applyAlignment="1">
      <alignment vertical="center"/>
      <protection/>
    </xf>
    <xf numFmtId="41" fontId="0" fillId="0" borderId="10" xfId="62" applyNumberFormat="1" applyFont="1" applyFill="1" applyBorder="1" applyAlignment="1">
      <alignment vertical="center"/>
      <protection/>
    </xf>
    <xf numFmtId="41" fontId="0" fillId="0" borderId="23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vertical="center" wrapText="1"/>
    </xf>
    <xf numFmtId="182" fontId="0" fillId="0" borderId="41" xfId="0" applyNumberFormat="1" applyFont="1" applyFill="1" applyBorder="1" applyAlignment="1">
      <alignment vertical="center" wrapText="1"/>
    </xf>
    <xf numFmtId="182" fontId="0" fillId="0" borderId="23" xfId="0" applyNumberFormat="1" applyFont="1" applyFill="1" applyBorder="1" applyAlignment="1">
      <alignment vertical="center" wrapText="1"/>
    </xf>
    <xf numFmtId="182" fontId="0" fillId="0" borderId="31" xfId="0" applyNumberFormat="1" applyFont="1" applyFill="1" applyBorder="1" applyAlignment="1">
      <alignment vertical="center" wrapText="1"/>
    </xf>
    <xf numFmtId="183" fontId="0" fillId="0" borderId="26" xfId="0" applyNumberForma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182" fontId="0" fillId="0" borderId="29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22" xfId="0" applyNumberFormat="1" applyFont="1" applyFill="1" applyBorder="1" applyAlignment="1">
      <alignment horizontal="center" vertical="center"/>
    </xf>
    <xf numFmtId="188" fontId="7" fillId="0" borderId="27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88" fontId="7" fillId="0" borderId="27" xfId="0" applyNumberFormat="1" applyFont="1" applyFill="1" applyBorder="1" applyAlignment="1">
      <alignment horizontal="right" vertical="center"/>
    </xf>
    <xf numFmtId="188" fontId="7" fillId="0" borderId="10" xfId="0" applyNumberFormat="1" applyFont="1" applyFill="1" applyBorder="1" applyAlignment="1">
      <alignment horizontal="right" vertical="center"/>
    </xf>
    <xf numFmtId="188" fontId="7" fillId="0" borderId="34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88" fontId="7" fillId="0" borderId="29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8" fontId="8" fillId="0" borderId="17" xfId="0" applyNumberFormat="1" applyFont="1" applyFill="1" applyBorder="1" applyAlignment="1">
      <alignment horizontal="center" vertical="center"/>
    </xf>
    <xf numFmtId="38" fontId="8" fillId="0" borderId="30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10西三河の統計(原本) (version 1)" xfId="62"/>
    <cellStyle name="標準_Sheet1" xfId="63"/>
    <cellStyle name="標準_Sheet1_4(3)産業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C46"/>
  <sheetViews>
    <sheetView showGridLines="0" tabSelected="1" zoomScaleSheetLayoutView="120" workbookViewId="0" topLeftCell="A1">
      <selection activeCell="A1" sqref="A1:C1"/>
    </sheetView>
  </sheetViews>
  <sheetFormatPr defaultColWidth="8.796875" defaultRowHeight="15" customHeight="1"/>
  <cols>
    <col min="1" max="1" width="33.69921875" style="1" customWidth="1"/>
    <col min="2" max="2" width="32.59765625" style="1" customWidth="1"/>
    <col min="3" max="3" width="37.59765625" style="1" customWidth="1"/>
    <col min="4" max="4" width="9.69921875" style="1" bestFit="1" customWidth="1"/>
    <col min="5" max="16384" width="9.09765625" style="1" customWidth="1"/>
  </cols>
  <sheetData>
    <row r="1" spans="1:3" ht="15" customHeight="1">
      <c r="A1" s="460" t="s">
        <v>157</v>
      </c>
      <c r="B1" s="461"/>
      <c r="C1" s="461"/>
    </row>
    <row r="2" spans="1:3" ht="10.5" customHeight="1">
      <c r="A2" s="154"/>
      <c r="B2" s="154"/>
      <c r="C2" s="154"/>
    </row>
    <row r="3" spans="1:3" ht="17.25" customHeight="1">
      <c r="A3" s="139"/>
      <c r="B3" s="139"/>
      <c r="C3" s="142" t="s">
        <v>182</v>
      </c>
    </row>
    <row r="4" spans="1:3" ht="17.25" customHeight="1">
      <c r="A4" s="143" t="s">
        <v>152</v>
      </c>
      <c r="B4" s="144" t="s">
        <v>183</v>
      </c>
      <c r="C4" s="145" t="s">
        <v>184</v>
      </c>
    </row>
    <row r="5" spans="1:3" ht="17.25" customHeight="1">
      <c r="A5" s="140"/>
      <c r="B5" s="140"/>
      <c r="C5" s="141" t="s">
        <v>185</v>
      </c>
    </row>
    <row r="6" spans="1:3" ht="15" customHeight="1">
      <c r="A6" s="210"/>
      <c r="B6" s="211"/>
      <c r="C6" s="212"/>
    </row>
    <row r="7" spans="1:3" ht="15" customHeight="1">
      <c r="A7" s="359" t="s">
        <v>398</v>
      </c>
      <c r="B7" s="213" t="s">
        <v>186</v>
      </c>
      <c r="C7" s="214" t="s">
        <v>187</v>
      </c>
    </row>
    <row r="8" spans="1:3" ht="15" customHeight="1">
      <c r="A8" s="213" t="s">
        <v>399</v>
      </c>
      <c r="B8" s="213" t="s">
        <v>74</v>
      </c>
      <c r="C8" s="214" t="s">
        <v>394</v>
      </c>
    </row>
    <row r="9" spans="1:3" ht="15" customHeight="1">
      <c r="A9" s="210"/>
      <c r="B9" s="210"/>
      <c r="C9" s="215" t="s">
        <v>395</v>
      </c>
    </row>
    <row r="10" spans="1:3" ht="15" customHeight="1">
      <c r="A10" s="210"/>
      <c r="B10" s="210"/>
      <c r="C10" s="215"/>
    </row>
    <row r="11" spans="1:3" ht="15" customHeight="1">
      <c r="A11" s="213" t="s">
        <v>153</v>
      </c>
      <c r="B11" s="213" t="s">
        <v>188</v>
      </c>
      <c r="C11" s="214" t="s">
        <v>189</v>
      </c>
    </row>
    <row r="12" spans="1:3" ht="15" customHeight="1">
      <c r="A12" s="213" t="s">
        <v>166</v>
      </c>
      <c r="B12" s="213" t="s">
        <v>190</v>
      </c>
      <c r="C12" s="214" t="s">
        <v>191</v>
      </c>
    </row>
    <row r="13" spans="1:3" ht="15" customHeight="1">
      <c r="A13" s="213"/>
      <c r="B13" s="213"/>
      <c r="C13" s="214" t="s">
        <v>192</v>
      </c>
    </row>
    <row r="14" spans="1:3" ht="15" customHeight="1">
      <c r="A14" s="213"/>
      <c r="B14" s="213"/>
      <c r="C14" s="214"/>
    </row>
    <row r="15" spans="1:3" ht="15" customHeight="1">
      <c r="A15" s="213" t="s">
        <v>225</v>
      </c>
      <c r="B15" s="213" t="s">
        <v>193</v>
      </c>
      <c r="C15" s="214" t="s">
        <v>194</v>
      </c>
    </row>
    <row r="16" spans="1:3" ht="15" customHeight="1">
      <c r="A16" s="213" t="s">
        <v>226</v>
      </c>
      <c r="B16" s="213" t="s">
        <v>66</v>
      </c>
      <c r="C16" s="214" t="s">
        <v>195</v>
      </c>
    </row>
    <row r="17" spans="1:3" ht="15" customHeight="1">
      <c r="A17" s="213"/>
      <c r="B17" s="213"/>
      <c r="C17" s="214" t="s">
        <v>196</v>
      </c>
    </row>
    <row r="18" spans="1:3" ht="15" customHeight="1">
      <c r="A18" s="213"/>
      <c r="B18" s="213"/>
      <c r="C18" s="214"/>
    </row>
    <row r="19" spans="1:3" ht="15" customHeight="1">
      <c r="A19" s="213" t="s">
        <v>154</v>
      </c>
      <c r="B19" s="213" t="s">
        <v>197</v>
      </c>
      <c r="C19" s="215" t="s">
        <v>167</v>
      </c>
    </row>
    <row r="20" spans="1:3" ht="15" customHeight="1">
      <c r="A20" s="213" t="s">
        <v>333</v>
      </c>
      <c r="B20" s="213" t="s">
        <v>73</v>
      </c>
      <c r="C20" s="215" t="s">
        <v>228</v>
      </c>
    </row>
    <row r="21" spans="1:3" ht="15" customHeight="1">
      <c r="A21" s="213"/>
      <c r="B21" s="213"/>
      <c r="C21" s="214" t="s">
        <v>198</v>
      </c>
    </row>
    <row r="22" spans="1:3" ht="15" customHeight="1">
      <c r="A22" s="213"/>
      <c r="B22" s="213"/>
      <c r="C22" s="214"/>
    </row>
    <row r="23" spans="1:3" ht="15" customHeight="1">
      <c r="A23" s="213" t="s">
        <v>199</v>
      </c>
      <c r="B23" s="213" t="s">
        <v>200</v>
      </c>
      <c r="C23" s="214" t="s">
        <v>168</v>
      </c>
    </row>
    <row r="24" spans="1:3" ht="15" customHeight="1">
      <c r="A24" s="213" t="s">
        <v>353</v>
      </c>
      <c r="B24" s="213" t="s">
        <v>201</v>
      </c>
      <c r="C24" s="214" t="s">
        <v>202</v>
      </c>
    </row>
    <row r="25" spans="1:3" ht="15" customHeight="1">
      <c r="A25" s="213"/>
      <c r="B25" s="213"/>
      <c r="C25" s="215" t="s">
        <v>364</v>
      </c>
    </row>
    <row r="26" spans="1:3" ht="15" customHeight="1">
      <c r="A26" s="213"/>
      <c r="B26" s="213"/>
      <c r="C26" s="214"/>
    </row>
    <row r="27" spans="1:3" ht="15" customHeight="1">
      <c r="A27" s="213" t="s">
        <v>155</v>
      </c>
      <c r="B27" s="213" t="s">
        <v>203</v>
      </c>
      <c r="C27" s="214" t="s">
        <v>335</v>
      </c>
    </row>
    <row r="28" spans="1:3" ht="15" customHeight="1">
      <c r="A28" s="213" t="s">
        <v>334</v>
      </c>
      <c r="B28" s="213" t="s">
        <v>204</v>
      </c>
      <c r="C28" s="214" t="s">
        <v>205</v>
      </c>
    </row>
    <row r="29" spans="1:3" ht="15" customHeight="1">
      <c r="A29" s="213"/>
      <c r="B29" s="213"/>
      <c r="C29" s="216" t="s">
        <v>206</v>
      </c>
    </row>
    <row r="30" spans="1:3" ht="15" customHeight="1">
      <c r="A30" s="213"/>
      <c r="B30" s="213"/>
      <c r="C30" s="214"/>
    </row>
    <row r="31" spans="1:3" ht="15" customHeight="1">
      <c r="A31" s="213" t="s">
        <v>156</v>
      </c>
      <c r="B31" s="213" t="s">
        <v>207</v>
      </c>
      <c r="C31" s="214" t="s">
        <v>227</v>
      </c>
    </row>
    <row r="32" spans="1:3" ht="15" customHeight="1">
      <c r="A32" s="213" t="s">
        <v>169</v>
      </c>
      <c r="B32" s="213" t="s">
        <v>208</v>
      </c>
      <c r="C32" s="214" t="s">
        <v>339</v>
      </c>
    </row>
    <row r="33" spans="1:3" ht="15" customHeight="1">
      <c r="A33" s="213"/>
      <c r="B33" s="213"/>
      <c r="C33" s="217" t="s">
        <v>209</v>
      </c>
    </row>
    <row r="34" spans="1:3" ht="15" customHeight="1">
      <c r="A34" s="213"/>
      <c r="B34" s="213"/>
      <c r="C34" s="214"/>
    </row>
    <row r="35" spans="1:3" ht="15" customHeight="1">
      <c r="A35" s="213" t="s">
        <v>336</v>
      </c>
      <c r="B35" s="213" t="s">
        <v>210</v>
      </c>
      <c r="C35" s="214" t="s">
        <v>403</v>
      </c>
    </row>
    <row r="36" spans="1:3" ht="15" customHeight="1">
      <c r="A36" s="213" t="s">
        <v>337</v>
      </c>
      <c r="B36" s="213" t="s">
        <v>211</v>
      </c>
      <c r="C36" s="214" t="s">
        <v>342</v>
      </c>
    </row>
    <row r="37" spans="1:3" ht="15" customHeight="1">
      <c r="A37" s="213"/>
      <c r="B37" s="213"/>
      <c r="C37" s="214" t="s">
        <v>212</v>
      </c>
    </row>
    <row r="38" spans="1:3" ht="15" customHeight="1">
      <c r="A38" s="213"/>
      <c r="B38" s="213"/>
      <c r="C38" s="214"/>
    </row>
    <row r="39" spans="1:3" ht="15" customHeight="1">
      <c r="A39" s="213" t="s">
        <v>213</v>
      </c>
      <c r="B39" s="213" t="s">
        <v>214</v>
      </c>
      <c r="C39" s="214" t="s">
        <v>215</v>
      </c>
    </row>
    <row r="40" spans="1:3" ht="15" customHeight="1">
      <c r="A40" s="213" t="s">
        <v>216</v>
      </c>
      <c r="B40" s="213" t="s">
        <v>165</v>
      </c>
      <c r="C40" s="214" t="s">
        <v>340</v>
      </c>
    </row>
    <row r="41" spans="1:3" ht="15" customHeight="1">
      <c r="A41" s="210"/>
      <c r="B41" s="210"/>
      <c r="C41" s="214" t="s">
        <v>217</v>
      </c>
    </row>
    <row r="42" spans="1:3" ht="15" customHeight="1">
      <c r="A42" s="213"/>
      <c r="B42" s="213"/>
      <c r="C42" s="214"/>
    </row>
    <row r="43" spans="1:3" ht="15" customHeight="1">
      <c r="A43" s="213" t="s">
        <v>331</v>
      </c>
      <c r="B43" s="213" t="s">
        <v>218</v>
      </c>
      <c r="C43" s="214" t="s">
        <v>332</v>
      </c>
    </row>
    <row r="44" spans="1:3" ht="15" customHeight="1">
      <c r="A44" s="213" t="s">
        <v>341</v>
      </c>
      <c r="B44" s="213" t="s">
        <v>219</v>
      </c>
      <c r="C44" s="214" t="s">
        <v>220</v>
      </c>
    </row>
    <row r="45" spans="1:3" ht="15" customHeight="1">
      <c r="A45" s="213" t="s">
        <v>221</v>
      </c>
      <c r="B45" s="213"/>
      <c r="C45" s="214" t="s">
        <v>222</v>
      </c>
    </row>
    <row r="46" spans="1:3" ht="15" customHeight="1">
      <c r="A46" s="218"/>
      <c r="B46" s="218"/>
      <c r="C46" s="219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4" r:id="rId1"/>
  <headerFooter alignWithMargins="0">
    <oddFooter>&amp;C-2-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99"/>
  </sheetPr>
  <dimension ref="A1:Q1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/>
  <cols>
    <col min="1" max="2" width="9.09765625" style="421" customWidth="1"/>
    <col min="3" max="3" width="6.69921875" style="421" customWidth="1"/>
    <col min="4" max="4" width="7.69921875" style="421" customWidth="1"/>
    <col min="5" max="9" width="6.69921875" style="421" customWidth="1"/>
    <col min="10" max="11" width="3.69921875" style="421" customWidth="1"/>
    <col min="12" max="12" width="3.59765625" style="421" customWidth="1"/>
    <col min="13" max="13" width="3.69921875" style="421" customWidth="1"/>
    <col min="14" max="16" width="6.69921875" style="421" customWidth="1"/>
    <col min="17" max="17" width="15" style="421" customWidth="1"/>
    <col min="18" max="16384" width="9.09765625" style="421" customWidth="1"/>
  </cols>
  <sheetData>
    <row r="1" spans="1:17" ht="18" customHeight="1" thickBot="1">
      <c r="A1" s="108" t="s">
        <v>303</v>
      </c>
      <c r="B1" s="108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109" t="s">
        <v>350</v>
      </c>
    </row>
    <row r="2" spans="1:17" s="7" customFormat="1" ht="21" customHeight="1">
      <c r="A2" s="506"/>
      <c r="B2" s="508" t="s">
        <v>304</v>
      </c>
      <c r="C2" s="510" t="s">
        <v>305</v>
      </c>
      <c r="D2" s="512" t="s">
        <v>306</v>
      </c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4"/>
      <c r="Q2" s="515" t="s">
        <v>406</v>
      </c>
    </row>
    <row r="3" spans="1:17" s="7" customFormat="1" ht="42.75" customHeight="1">
      <c r="A3" s="507"/>
      <c r="B3" s="509"/>
      <c r="C3" s="511"/>
      <c r="D3" s="111" t="s">
        <v>307</v>
      </c>
      <c r="E3" s="110" t="s">
        <v>308</v>
      </c>
      <c r="F3" s="169" t="s">
        <v>309</v>
      </c>
      <c r="G3" s="168" t="s">
        <v>310</v>
      </c>
      <c r="H3" s="112" t="s">
        <v>311</v>
      </c>
      <c r="I3" s="112" t="s">
        <v>312</v>
      </c>
      <c r="J3" s="517" t="s">
        <v>313</v>
      </c>
      <c r="K3" s="518"/>
      <c r="L3" s="519" t="s">
        <v>314</v>
      </c>
      <c r="M3" s="520"/>
      <c r="N3" s="113" t="s">
        <v>315</v>
      </c>
      <c r="O3" s="112" t="s">
        <v>316</v>
      </c>
      <c r="P3" s="110" t="s">
        <v>317</v>
      </c>
      <c r="Q3" s="516"/>
    </row>
    <row r="4" spans="1:17" ht="21" customHeight="1">
      <c r="A4" s="114" t="s">
        <v>318</v>
      </c>
      <c r="B4" s="272">
        <v>3644</v>
      </c>
      <c r="C4" s="273">
        <v>1193</v>
      </c>
      <c r="D4" s="274">
        <v>932</v>
      </c>
      <c r="E4" s="274">
        <v>699</v>
      </c>
      <c r="F4" s="273">
        <v>5</v>
      </c>
      <c r="G4" s="273">
        <v>2</v>
      </c>
      <c r="H4" s="273">
        <v>8</v>
      </c>
      <c r="I4" s="273">
        <v>74</v>
      </c>
      <c r="J4" s="521">
        <v>42</v>
      </c>
      <c r="K4" s="522"/>
      <c r="L4" s="521">
        <v>41</v>
      </c>
      <c r="M4" s="522"/>
      <c r="N4" s="273">
        <v>29</v>
      </c>
      <c r="O4" s="273">
        <v>11</v>
      </c>
      <c r="P4" s="273">
        <v>21</v>
      </c>
      <c r="Q4" s="275">
        <v>261</v>
      </c>
    </row>
    <row r="5" spans="1:17" ht="21" customHeight="1">
      <c r="A5" s="115" t="s">
        <v>319</v>
      </c>
      <c r="B5" s="276">
        <v>888</v>
      </c>
      <c r="C5" s="277">
        <v>506</v>
      </c>
      <c r="D5" s="278">
        <v>405</v>
      </c>
      <c r="E5" s="278">
        <v>55</v>
      </c>
      <c r="F5" s="279" t="s">
        <v>374</v>
      </c>
      <c r="G5" s="277">
        <v>1</v>
      </c>
      <c r="H5" s="279" t="s">
        <v>374</v>
      </c>
      <c r="I5" s="277">
        <v>228</v>
      </c>
      <c r="J5" s="497">
        <v>25</v>
      </c>
      <c r="K5" s="498"/>
      <c r="L5" s="497">
        <v>43</v>
      </c>
      <c r="M5" s="498"/>
      <c r="N5" s="281">
        <v>46</v>
      </c>
      <c r="O5" s="277">
        <v>3</v>
      </c>
      <c r="P5" s="277">
        <v>4</v>
      </c>
      <c r="Q5" s="282">
        <v>101</v>
      </c>
    </row>
    <row r="6" spans="1:17" ht="21" customHeight="1">
      <c r="A6" s="115" t="s">
        <v>320</v>
      </c>
      <c r="B6" s="276">
        <v>1416</v>
      </c>
      <c r="C6" s="277">
        <v>536</v>
      </c>
      <c r="D6" s="278">
        <v>439</v>
      </c>
      <c r="E6" s="278">
        <v>371</v>
      </c>
      <c r="F6" s="277">
        <v>8</v>
      </c>
      <c r="G6" s="279" t="s">
        <v>374</v>
      </c>
      <c r="H6" s="279">
        <v>1</v>
      </c>
      <c r="I6" s="277">
        <v>26</v>
      </c>
      <c r="J6" s="497">
        <v>7</v>
      </c>
      <c r="K6" s="498"/>
      <c r="L6" s="497">
        <v>20</v>
      </c>
      <c r="M6" s="498"/>
      <c r="N6" s="277">
        <v>5</v>
      </c>
      <c r="O6" s="279" t="s">
        <v>374</v>
      </c>
      <c r="P6" s="277">
        <v>1</v>
      </c>
      <c r="Q6" s="282">
        <v>97</v>
      </c>
    </row>
    <row r="7" spans="1:17" ht="21" customHeight="1">
      <c r="A7" s="115" t="s">
        <v>321</v>
      </c>
      <c r="B7" s="276">
        <v>6322</v>
      </c>
      <c r="C7" s="277">
        <v>2086</v>
      </c>
      <c r="D7" s="278">
        <v>1686</v>
      </c>
      <c r="E7" s="278">
        <v>1275</v>
      </c>
      <c r="F7" s="277">
        <v>17</v>
      </c>
      <c r="G7" s="279">
        <v>5</v>
      </c>
      <c r="H7" s="279">
        <v>17</v>
      </c>
      <c r="I7" s="277">
        <v>99</v>
      </c>
      <c r="J7" s="497">
        <v>20</v>
      </c>
      <c r="K7" s="498"/>
      <c r="L7" s="497">
        <v>139</v>
      </c>
      <c r="M7" s="498"/>
      <c r="N7" s="279">
        <v>64</v>
      </c>
      <c r="O7" s="279">
        <v>10</v>
      </c>
      <c r="P7" s="277">
        <v>40</v>
      </c>
      <c r="Q7" s="282">
        <v>400</v>
      </c>
    </row>
    <row r="8" spans="1:17" ht="21" customHeight="1">
      <c r="A8" s="115" t="s">
        <v>322</v>
      </c>
      <c r="B8" s="276">
        <v>2028</v>
      </c>
      <c r="C8" s="277">
        <v>1077</v>
      </c>
      <c r="D8" s="278">
        <v>756</v>
      </c>
      <c r="E8" s="278">
        <v>393</v>
      </c>
      <c r="F8" s="277">
        <v>12</v>
      </c>
      <c r="G8" s="277">
        <v>1</v>
      </c>
      <c r="H8" s="277">
        <v>8</v>
      </c>
      <c r="I8" s="277">
        <v>74</v>
      </c>
      <c r="J8" s="497">
        <v>65</v>
      </c>
      <c r="K8" s="498"/>
      <c r="L8" s="497">
        <v>155</v>
      </c>
      <c r="M8" s="498"/>
      <c r="N8" s="277">
        <v>38</v>
      </c>
      <c r="O8" s="279" t="s">
        <v>361</v>
      </c>
      <c r="P8" s="277">
        <v>10</v>
      </c>
      <c r="Q8" s="280">
        <v>321</v>
      </c>
    </row>
    <row r="9" spans="1:17" ht="21" customHeight="1">
      <c r="A9" s="115" t="s">
        <v>323</v>
      </c>
      <c r="B9" s="276">
        <v>3950</v>
      </c>
      <c r="C9" s="277">
        <v>1431</v>
      </c>
      <c r="D9" s="278">
        <f>SUM(E9:P9)</f>
        <v>1142</v>
      </c>
      <c r="E9" s="278">
        <v>315</v>
      </c>
      <c r="F9" s="279" t="s">
        <v>374</v>
      </c>
      <c r="G9" s="277">
        <v>5</v>
      </c>
      <c r="H9" s="277">
        <v>86</v>
      </c>
      <c r="I9" s="277">
        <v>124</v>
      </c>
      <c r="J9" s="497">
        <v>198</v>
      </c>
      <c r="K9" s="498"/>
      <c r="L9" s="497">
        <v>136</v>
      </c>
      <c r="M9" s="498"/>
      <c r="N9" s="277">
        <v>215</v>
      </c>
      <c r="O9" s="277">
        <v>7</v>
      </c>
      <c r="P9" s="277">
        <v>56</v>
      </c>
      <c r="Q9" s="280">
        <v>289</v>
      </c>
    </row>
    <row r="10" spans="1:17" ht="21" customHeight="1">
      <c r="A10" s="115" t="s">
        <v>324</v>
      </c>
      <c r="B10" s="276">
        <v>497</v>
      </c>
      <c r="C10" s="277">
        <v>204</v>
      </c>
      <c r="D10" s="278">
        <v>176</v>
      </c>
      <c r="E10" s="278">
        <v>164</v>
      </c>
      <c r="F10" s="279">
        <v>5</v>
      </c>
      <c r="G10" s="279">
        <v>1</v>
      </c>
      <c r="H10" s="279" t="s">
        <v>360</v>
      </c>
      <c r="I10" s="277">
        <v>1</v>
      </c>
      <c r="J10" s="501" t="s">
        <v>374</v>
      </c>
      <c r="K10" s="502"/>
      <c r="L10" s="501">
        <v>3</v>
      </c>
      <c r="M10" s="502"/>
      <c r="N10" s="277">
        <v>2</v>
      </c>
      <c r="O10" s="279" t="s">
        <v>374</v>
      </c>
      <c r="P10" s="279" t="s">
        <v>374</v>
      </c>
      <c r="Q10" s="282">
        <v>28</v>
      </c>
    </row>
    <row r="11" spans="1:17" ht="21" customHeight="1">
      <c r="A11" s="115" t="s">
        <v>325</v>
      </c>
      <c r="B11" s="276">
        <v>227</v>
      </c>
      <c r="C11" s="279">
        <v>82</v>
      </c>
      <c r="D11" s="283">
        <v>64</v>
      </c>
      <c r="E11" s="283">
        <v>54</v>
      </c>
      <c r="F11" s="279" t="s">
        <v>374</v>
      </c>
      <c r="G11" s="279" t="s">
        <v>374</v>
      </c>
      <c r="H11" s="279" t="s">
        <v>374</v>
      </c>
      <c r="I11" s="279" t="s">
        <v>374</v>
      </c>
      <c r="J11" s="501">
        <v>1</v>
      </c>
      <c r="K11" s="502"/>
      <c r="L11" s="501" t="s">
        <v>374</v>
      </c>
      <c r="M11" s="502"/>
      <c r="N11" s="279">
        <v>1</v>
      </c>
      <c r="O11" s="279" t="s">
        <v>374</v>
      </c>
      <c r="P11" s="279">
        <v>8</v>
      </c>
      <c r="Q11" s="282">
        <v>18</v>
      </c>
    </row>
    <row r="12" spans="1:17" ht="21" customHeight="1">
      <c r="A12" s="180" t="s">
        <v>237</v>
      </c>
      <c r="B12" s="276">
        <v>670</v>
      </c>
      <c r="C12" s="277">
        <v>305</v>
      </c>
      <c r="D12" s="278">
        <v>229</v>
      </c>
      <c r="E12" s="278">
        <v>126</v>
      </c>
      <c r="F12" s="279" t="s">
        <v>360</v>
      </c>
      <c r="G12" s="279" t="s">
        <v>360</v>
      </c>
      <c r="H12" s="279">
        <v>2</v>
      </c>
      <c r="I12" s="277">
        <v>11</v>
      </c>
      <c r="J12" s="501" t="s">
        <v>412</v>
      </c>
      <c r="K12" s="502"/>
      <c r="L12" s="501">
        <v>79</v>
      </c>
      <c r="M12" s="502"/>
      <c r="N12" s="279">
        <v>7</v>
      </c>
      <c r="O12" s="279" t="s">
        <v>360</v>
      </c>
      <c r="P12" s="277">
        <v>4</v>
      </c>
      <c r="Q12" s="282">
        <v>76</v>
      </c>
    </row>
    <row r="13" spans="1:17" ht="21" customHeight="1" thickBot="1">
      <c r="A13" s="116" t="s">
        <v>326</v>
      </c>
      <c r="B13" s="284">
        <v>942</v>
      </c>
      <c r="C13" s="285">
        <v>370</v>
      </c>
      <c r="D13" s="286">
        <v>283</v>
      </c>
      <c r="E13" s="286">
        <v>144</v>
      </c>
      <c r="F13" s="287" t="s">
        <v>368</v>
      </c>
      <c r="G13" s="287" t="s">
        <v>368</v>
      </c>
      <c r="H13" s="287" t="s">
        <v>368</v>
      </c>
      <c r="I13" s="285">
        <v>18</v>
      </c>
      <c r="J13" s="503">
        <v>30</v>
      </c>
      <c r="K13" s="504"/>
      <c r="L13" s="503">
        <v>74</v>
      </c>
      <c r="M13" s="504"/>
      <c r="N13" s="285">
        <v>12</v>
      </c>
      <c r="O13" s="285">
        <v>2</v>
      </c>
      <c r="P13" s="285">
        <v>3</v>
      </c>
      <c r="Q13" s="288">
        <v>87</v>
      </c>
    </row>
    <row r="14" spans="1:17" s="117" customFormat="1" ht="42" customHeight="1">
      <c r="A14" s="499" t="s">
        <v>327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</row>
    <row r="15" spans="1:17" s="117" customFormat="1" ht="42" customHeight="1">
      <c r="A15" s="500" t="s">
        <v>396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</row>
    <row r="16" spans="1:17" ht="21" customHeight="1">
      <c r="A16" s="118"/>
      <c r="B16" s="118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</row>
    <row r="17" spans="1:14" ht="12.75">
      <c r="A17" s="505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</row>
    <row r="18" ht="12.75">
      <c r="A18" s="422"/>
    </row>
  </sheetData>
  <sheetProtection/>
  <mergeCells count="30">
    <mergeCell ref="J7:K7"/>
    <mergeCell ref="Q2:Q3"/>
    <mergeCell ref="J3:K3"/>
    <mergeCell ref="L3:M3"/>
    <mergeCell ref="J4:K4"/>
    <mergeCell ref="L4:M4"/>
    <mergeCell ref="J5:K5"/>
    <mergeCell ref="L5:M5"/>
    <mergeCell ref="J6:K6"/>
    <mergeCell ref="L6:M6"/>
    <mergeCell ref="A17:N17"/>
    <mergeCell ref="A2:A3"/>
    <mergeCell ref="B2:B3"/>
    <mergeCell ref="C2:C3"/>
    <mergeCell ref="D2:P2"/>
    <mergeCell ref="J10:K10"/>
    <mergeCell ref="L10:M10"/>
    <mergeCell ref="J11:K11"/>
    <mergeCell ref="L11:M11"/>
    <mergeCell ref="L7:M7"/>
    <mergeCell ref="J8:K8"/>
    <mergeCell ref="L8:M8"/>
    <mergeCell ref="J9:K9"/>
    <mergeCell ref="L9:M9"/>
    <mergeCell ref="A14:Q14"/>
    <mergeCell ref="A15:Q15"/>
    <mergeCell ref="J12:K12"/>
    <mergeCell ref="L12:M12"/>
    <mergeCell ref="J13:K13"/>
    <mergeCell ref="L13:M13"/>
  </mergeCells>
  <printOptions/>
  <pageMargins left="0.75" right="0.75" top="1" bottom="1" header="0.512" footer="0.512"/>
  <pageSetup horizontalDpi="600" verticalDpi="600" orientation="portrait" paperSize="9" scale="76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99"/>
  </sheetPr>
  <dimension ref="A1:T16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/>
  <cols>
    <col min="1" max="4" width="10.3984375" style="17" customWidth="1"/>
    <col min="5" max="5" width="10.09765625" style="17" customWidth="1"/>
    <col min="6" max="6" width="10.8984375" style="17" customWidth="1"/>
    <col min="7" max="8" width="10.3984375" style="17" customWidth="1"/>
    <col min="9" max="9" width="11.296875" style="17" customWidth="1"/>
    <col min="10" max="10" width="10.3984375" style="17" customWidth="1"/>
    <col min="11" max="16384" width="9.09765625" style="17" customWidth="1"/>
  </cols>
  <sheetData>
    <row r="1" spans="1:10" s="15" customFormat="1" ht="21" customHeight="1" thickBot="1">
      <c r="A1" s="156" t="s">
        <v>119</v>
      </c>
      <c r="B1" s="99"/>
      <c r="C1" s="99"/>
      <c r="D1" s="99"/>
      <c r="E1" s="99"/>
      <c r="F1" s="297"/>
      <c r="G1" s="297"/>
      <c r="H1" s="297"/>
      <c r="I1" s="297"/>
      <c r="J1" s="298" t="s">
        <v>355</v>
      </c>
    </row>
    <row r="2" spans="1:20" s="18" customFormat="1" ht="21" customHeight="1">
      <c r="A2" s="525"/>
      <c r="B2" s="479" t="s">
        <v>118</v>
      </c>
      <c r="C2" s="523" t="s">
        <v>120</v>
      </c>
      <c r="D2" s="101"/>
      <c r="E2" s="527" t="s">
        <v>121</v>
      </c>
      <c r="F2" s="527"/>
      <c r="G2" s="527"/>
      <c r="H2" s="527"/>
      <c r="I2" s="527"/>
      <c r="J2" s="527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s="18" customFormat="1" ht="24">
      <c r="A3" s="526"/>
      <c r="B3" s="484"/>
      <c r="C3" s="524"/>
      <c r="D3" s="102" t="s">
        <v>122</v>
      </c>
      <c r="E3" s="82" t="s">
        <v>150</v>
      </c>
      <c r="F3" s="82" t="s">
        <v>140</v>
      </c>
      <c r="G3" s="82" t="s">
        <v>151</v>
      </c>
      <c r="H3" s="82" t="s">
        <v>328</v>
      </c>
      <c r="I3" s="100" t="s">
        <v>330</v>
      </c>
      <c r="J3" s="100" t="s">
        <v>329</v>
      </c>
      <c r="K3" s="174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21" customHeight="1">
      <c r="A4" s="41" t="s">
        <v>52</v>
      </c>
      <c r="B4" s="289">
        <v>887593</v>
      </c>
      <c r="C4" s="289">
        <v>519765</v>
      </c>
      <c r="D4" s="289">
        <v>367828</v>
      </c>
      <c r="E4" s="289">
        <v>44228</v>
      </c>
      <c r="F4" s="289">
        <v>27905</v>
      </c>
      <c r="G4" s="289">
        <v>77318</v>
      </c>
      <c r="H4" s="289">
        <v>104500</v>
      </c>
      <c r="I4" s="289">
        <v>100881</v>
      </c>
      <c r="J4" s="290">
        <v>12996</v>
      </c>
      <c r="K4" s="175"/>
      <c r="L4" s="171"/>
      <c r="M4" s="171"/>
      <c r="N4" s="171"/>
      <c r="O4" s="171"/>
      <c r="P4" s="171"/>
      <c r="Q4" s="171"/>
      <c r="R4" s="171"/>
      <c r="S4" s="171"/>
      <c r="T4" s="172"/>
    </row>
    <row r="5" spans="1:20" ht="21" customHeight="1">
      <c r="A5" s="41" t="s">
        <v>57</v>
      </c>
      <c r="B5" s="289">
        <v>103811</v>
      </c>
      <c r="C5" s="289">
        <v>45053</v>
      </c>
      <c r="D5" s="289">
        <v>58759</v>
      </c>
      <c r="E5" s="289">
        <v>3722</v>
      </c>
      <c r="F5" s="289">
        <v>2175</v>
      </c>
      <c r="G5" s="289">
        <v>16081</v>
      </c>
      <c r="H5" s="289">
        <v>14996</v>
      </c>
      <c r="I5" s="289">
        <v>21246</v>
      </c>
      <c r="J5" s="290">
        <v>539</v>
      </c>
      <c r="K5" s="175"/>
      <c r="L5" s="171"/>
      <c r="M5" s="171"/>
      <c r="N5" s="171"/>
      <c r="O5" s="171"/>
      <c r="P5" s="171"/>
      <c r="Q5" s="171"/>
      <c r="R5" s="171"/>
      <c r="S5" s="171"/>
      <c r="T5" s="172"/>
    </row>
    <row r="6" spans="1:20" ht="21" customHeight="1">
      <c r="A6" s="41" t="s">
        <v>58</v>
      </c>
      <c r="B6" s="289">
        <v>599934</v>
      </c>
      <c r="C6" s="289">
        <v>466140</v>
      </c>
      <c r="D6" s="289">
        <v>133795</v>
      </c>
      <c r="E6" s="289">
        <v>19898</v>
      </c>
      <c r="F6" s="289">
        <v>3783</v>
      </c>
      <c r="G6" s="289">
        <v>31693</v>
      </c>
      <c r="H6" s="289">
        <v>38621</v>
      </c>
      <c r="I6" s="289">
        <v>36712</v>
      </c>
      <c r="J6" s="290">
        <v>3088</v>
      </c>
      <c r="K6" s="175"/>
      <c r="L6" s="171"/>
      <c r="M6" s="171"/>
      <c r="N6" s="171"/>
      <c r="O6" s="171"/>
      <c r="P6" s="171"/>
      <c r="Q6" s="171"/>
      <c r="R6" s="171"/>
      <c r="S6" s="171"/>
      <c r="T6" s="172"/>
    </row>
    <row r="7" spans="1:20" ht="21" customHeight="1">
      <c r="A7" s="41" t="s">
        <v>68</v>
      </c>
      <c r="B7" s="291">
        <v>1672868</v>
      </c>
      <c r="C7" s="291">
        <v>1331115</v>
      </c>
      <c r="D7" s="291">
        <v>341753</v>
      </c>
      <c r="E7" s="291">
        <v>28349</v>
      </c>
      <c r="F7" s="291">
        <v>25140</v>
      </c>
      <c r="G7" s="291">
        <v>80855</v>
      </c>
      <c r="H7" s="291">
        <v>96205</v>
      </c>
      <c r="I7" s="291">
        <v>104355</v>
      </c>
      <c r="J7" s="292">
        <v>6849</v>
      </c>
      <c r="K7" s="175"/>
      <c r="L7" s="171"/>
      <c r="M7" s="171"/>
      <c r="N7" s="171"/>
      <c r="O7" s="171"/>
      <c r="P7" s="171"/>
      <c r="Q7" s="171"/>
      <c r="R7" s="171"/>
      <c r="S7" s="171"/>
      <c r="T7" s="172"/>
    </row>
    <row r="8" spans="1:20" ht="21" customHeight="1">
      <c r="A8" s="41" t="s">
        <v>51</v>
      </c>
      <c r="B8" s="289">
        <v>618286</v>
      </c>
      <c r="C8" s="289">
        <v>437679</v>
      </c>
      <c r="D8" s="289">
        <v>180607</v>
      </c>
      <c r="E8" s="289">
        <v>30867</v>
      </c>
      <c r="F8" s="289">
        <v>9868</v>
      </c>
      <c r="G8" s="291">
        <v>32199</v>
      </c>
      <c r="H8" s="289">
        <v>49400</v>
      </c>
      <c r="I8" s="289">
        <v>49972</v>
      </c>
      <c r="J8" s="290">
        <v>8302</v>
      </c>
      <c r="K8" s="175"/>
      <c r="L8" s="171"/>
      <c r="M8" s="171"/>
      <c r="N8" s="171"/>
      <c r="O8" s="171"/>
      <c r="P8" s="171"/>
      <c r="Q8" s="171"/>
      <c r="R8" s="171"/>
      <c r="S8" s="171"/>
      <c r="T8" s="172"/>
    </row>
    <row r="9" spans="1:20" ht="21" customHeight="1">
      <c r="A9" s="41" t="s">
        <v>59</v>
      </c>
      <c r="B9" s="289">
        <v>283301</v>
      </c>
      <c r="C9" s="289">
        <v>148255</v>
      </c>
      <c r="D9" s="289">
        <v>135046</v>
      </c>
      <c r="E9" s="291">
        <v>2810</v>
      </c>
      <c r="F9" s="291">
        <v>8784</v>
      </c>
      <c r="G9" s="291">
        <v>40948</v>
      </c>
      <c r="H9" s="291">
        <v>30727</v>
      </c>
      <c r="I9" s="291">
        <v>49098</v>
      </c>
      <c r="J9" s="292">
        <v>2678</v>
      </c>
      <c r="K9" s="175"/>
      <c r="L9" s="171"/>
      <c r="M9" s="171"/>
      <c r="N9" s="171"/>
      <c r="O9" s="171"/>
      <c r="P9" s="171"/>
      <c r="Q9" s="171"/>
      <c r="R9" s="171"/>
      <c r="S9" s="171"/>
      <c r="T9" s="172"/>
    </row>
    <row r="10" spans="1:20" s="19" customFormat="1" ht="21" customHeight="1">
      <c r="A10" s="49" t="s">
        <v>56</v>
      </c>
      <c r="B10" s="289">
        <v>132337</v>
      </c>
      <c r="C10" s="289">
        <v>74889</v>
      </c>
      <c r="D10" s="289">
        <v>57447</v>
      </c>
      <c r="E10" s="293" t="s">
        <v>383</v>
      </c>
      <c r="F10" s="291">
        <v>3940</v>
      </c>
      <c r="G10" s="291">
        <v>12653</v>
      </c>
      <c r="H10" s="291">
        <v>4029</v>
      </c>
      <c r="I10" s="289" t="s">
        <v>377</v>
      </c>
      <c r="J10" s="292">
        <v>1104</v>
      </c>
      <c r="K10" s="175"/>
      <c r="L10" s="173"/>
      <c r="M10" s="173"/>
      <c r="N10" s="173"/>
      <c r="O10" s="173"/>
      <c r="P10" s="173"/>
      <c r="Q10" s="173"/>
      <c r="R10" s="173"/>
      <c r="S10" s="173"/>
      <c r="T10" s="172"/>
    </row>
    <row r="11" spans="1:20" ht="21" customHeight="1">
      <c r="A11" s="41" t="s">
        <v>55</v>
      </c>
      <c r="B11" s="293">
        <v>49247</v>
      </c>
      <c r="C11" s="293">
        <v>20733</v>
      </c>
      <c r="D11" s="293">
        <v>28514</v>
      </c>
      <c r="E11" s="293" t="s">
        <v>383</v>
      </c>
      <c r="F11" s="293">
        <v>1623</v>
      </c>
      <c r="G11" s="293">
        <v>9830</v>
      </c>
      <c r="H11" s="293">
        <v>5308</v>
      </c>
      <c r="I11" s="293" t="s">
        <v>383</v>
      </c>
      <c r="J11" s="294">
        <v>910</v>
      </c>
      <c r="K11" s="182"/>
      <c r="L11" s="171"/>
      <c r="M11" s="171"/>
      <c r="N11" s="171"/>
      <c r="O11" s="171"/>
      <c r="P11" s="171"/>
      <c r="Q11" s="171"/>
      <c r="R11" s="171"/>
      <c r="S11" s="171"/>
      <c r="T11" s="172"/>
    </row>
    <row r="12" spans="1:11" ht="21" customHeight="1">
      <c r="A12" s="41" t="s">
        <v>161</v>
      </c>
      <c r="B12" s="289">
        <v>230029</v>
      </c>
      <c r="C12" s="289">
        <v>164218</v>
      </c>
      <c r="D12" s="289">
        <v>65812</v>
      </c>
      <c r="E12" s="289">
        <v>9778</v>
      </c>
      <c r="F12" s="289">
        <v>5125</v>
      </c>
      <c r="G12" s="289">
        <v>13593</v>
      </c>
      <c r="H12" s="289">
        <v>11430</v>
      </c>
      <c r="I12" s="289">
        <v>19267</v>
      </c>
      <c r="J12" s="290">
        <v>6619</v>
      </c>
      <c r="K12" s="22"/>
    </row>
    <row r="13" spans="1:11" ht="21" customHeight="1" thickBot="1">
      <c r="A13" s="42" t="s">
        <v>54</v>
      </c>
      <c r="B13" s="295">
        <v>38602</v>
      </c>
      <c r="C13" s="295">
        <v>11068</v>
      </c>
      <c r="D13" s="295">
        <v>27534</v>
      </c>
      <c r="E13" s="295" t="s">
        <v>369</v>
      </c>
      <c r="F13" s="295">
        <v>1013</v>
      </c>
      <c r="G13" s="295">
        <v>9427</v>
      </c>
      <c r="H13" s="295">
        <v>3244</v>
      </c>
      <c r="I13" s="295" t="s">
        <v>369</v>
      </c>
      <c r="J13" s="296">
        <v>236</v>
      </c>
      <c r="K13" s="22"/>
    </row>
    <row r="14" ht="12.75">
      <c r="A14" s="103"/>
    </row>
    <row r="15" spans="1:11" ht="21" customHeight="1">
      <c r="A15" s="26"/>
      <c r="C15" s="47"/>
      <c r="D15" s="47"/>
      <c r="E15" s="48"/>
      <c r="F15" s="47"/>
      <c r="G15" s="47"/>
      <c r="H15" s="47"/>
      <c r="I15" s="47"/>
      <c r="J15" s="47"/>
      <c r="K15" s="22"/>
    </row>
    <row r="16" ht="21" customHeight="1">
      <c r="A16" s="26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L32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/>
  <cols>
    <col min="1" max="3" width="9.09765625" style="146" customWidth="1"/>
    <col min="4" max="4" width="9.09765625" style="423" customWidth="1"/>
    <col min="5" max="7" width="9.09765625" style="424" customWidth="1"/>
    <col min="8" max="16384" width="9.09765625" style="146" customWidth="1"/>
  </cols>
  <sheetData>
    <row r="1" spans="1:10" ht="15">
      <c r="A1" s="89" t="s">
        <v>135</v>
      </c>
      <c r="J1" s="425"/>
    </row>
    <row r="2" spans="1:10" ht="15" thickBot="1">
      <c r="A2" s="83" t="s">
        <v>356</v>
      </c>
      <c r="J2" s="260" t="s">
        <v>407</v>
      </c>
    </row>
    <row r="3" spans="1:10" s="18" customFormat="1" ht="12.75">
      <c r="A3" s="482"/>
      <c r="B3" s="532" t="s">
        <v>141</v>
      </c>
      <c r="C3" s="532" t="s">
        <v>132</v>
      </c>
      <c r="D3" s="534" t="s">
        <v>123</v>
      </c>
      <c r="E3" s="535"/>
      <c r="F3" s="535"/>
      <c r="G3" s="535"/>
      <c r="H3" s="535"/>
      <c r="I3" s="535"/>
      <c r="J3" s="535"/>
    </row>
    <row r="4" spans="1:10" s="18" customFormat="1" ht="12.75">
      <c r="A4" s="483"/>
      <c r="B4" s="533"/>
      <c r="C4" s="533"/>
      <c r="D4" s="84" t="s">
        <v>124</v>
      </c>
      <c r="E4" s="85" t="s">
        <v>125</v>
      </c>
      <c r="F4" s="85" t="s">
        <v>12</v>
      </c>
      <c r="G4" s="85" t="s">
        <v>13</v>
      </c>
      <c r="H4" s="66" t="s">
        <v>14</v>
      </c>
      <c r="I4" s="66" t="s">
        <v>15</v>
      </c>
      <c r="J4" s="69" t="s">
        <v>16</v>
      </c>
    </row>
    <row r="5" spans="1:10" ht="15" customHeight="1">
      <c r="A5" s="528" t="s">
        <v>52</v>
      </c>
      <c r="B5" s="300" t="s">
        <v>365</v>
      </c>
      <c r="C5" s="302">
        <v>328</v>
      </c>
      <c r="D5" s="299">
        <f aca="true" t="shared" si="0" ref="D5:D11">IF(SUM(E5:J5)=0,"-",SUM(E5:J5))</f>
        <v>5804</v>
      </c>
      <c r="E5" s="426">
        <v>0</v>
      </c>
      <c r="F5" s="299">
        <v>0</v>
      </c>
      <c r="G5" s="299">
        <v>0</v>
      </c>
      <c r="H5" s="299">
        <v>1917</v>
      </c>
      <c r="I5" s="299">
        <v>1916</v>
      </c>
      <c r="J5" s="302">
        <v>1971</v>
      </c>
    </row>
    <row r="6" spans="1:10" ht="15" customHeight="1">
      <c r="A6" s="531"/>
      <c r="B6" s="427" t="s">
        <v>367</v>
      </c>
      <c r="C6" s="428">
        <v>11</v>
      </c>
      <c r="D6" s="428">
        <f>IF(SUM(E6:J6)=0,"-",SUM(E6:J6))</f>
        <v>30</v>
      </c>
      <c r="E6" s="428">
        <v>0</v>
      </c>
      <c r="F6" s="428">
        <v>0</v>
      </c>
      <c r="G6" s="428">
        <v>0</v>
      </c>
      <c r="H6" s="428">
        <v>17</v>
      </c>
      <c r="I6" s="428">
        <v>3</v>
      </c>
      <c r="J6" s="429">
        <v>10</v>
      </c>
    </row>
    <row r="7" spans="1:10" ht="15" customHeight="1">
      <c r="A7" s="530"/>
      <c r="B7" s="301" t="s">
        <v>366</v>
      </c>
      <c r="C7" s="430">
        <v>518</v>
      </c>
      <c r="D7" s="430">
        <f t="shared" si="0"/>
        <v>7361</v>
      </c>
      <c r="E7" s="430">
        <v>158</v>
      </c>
      <c r="F7" s="430">
        <v>898</v>
      </c>
      <c r="G7" s="430">
        <v>1107</v>
      </c>
      <c r="H7" s="430">
        <v>1691</v>
      </c>
      <c r="I7" s="430">
        <v>1737</v>
      </c>
      <c r="J7" s="431">
        <v>1770</v>
      </c>
    </row>
    <row r="8" spans="1:10" ht="15" customHeight="1">
      <c r="A8" s="528" t="s">
        <v>57</v>
      </c>
      <c r="B8" s="300" t="s">
        <v>378</v>
      </c>
      <c r="C8" s="299">
        <v>41</v>
      </c>
      <c r="D8" s="299">
        <f t="shared" si="0"/>
        <v>426</v>
      </c>
      <c r="E8" s="299" t="s">
        <v>374</v>
      </c>
      <c r="F8" s="299" t="s">
        <v>374</v>
      </c>
      <c r="G8" s="299" t="s">
        <v>374</v>
      </c>
      <c r="H8" s="299">
        <v>124</v>
      </c>
      <c r="I8" s="299">
        <v>153</v>
      </c>
      <c r="J8" s="302">
        <v>149</v>
      </c>
    </row>
    <row r="9" spans="1:10" ht="15" customHeight="1">
      <c r="A9" s="530"/>
      <c r="B9" s="301" t="s">
        <v>379</v>
      </c>
      <c r="C9" s="432">
        <v>224</v>
      </c>
      <c r="D9" s="428">
        <f t="shared" si="0"/>
        <v>1731</v>
      </c>
      <c r="E9" s="430">
        <v>22</v>
      </c>
      <c r="F9" s="430">
        <v>133</v>
      </c>
      <c r="G9" s="430">
        <v>149</v>
      </c>
      <c r="H9" s="430">
        <v>478</v>
      </c>
      <c r="I9" s="430">
        <v>474</v>
      </c>
      <c r="J9" s="431">
        <v>475</v>
      </c>
    </row>
    <row r="10" spans="1:10" ht="15" customHeight="1">
      <c r="A10" s="528" t="s">
        <v>58</v>
      </c>
      <c r="B10" s="300" t="s">
        <v>390</v>
      </c>
      <c r="C10" s="299">
        <v>165</v>
      </c>
      <c r="D10" s="299">
        <f t="shared" si="0"/>
        <v>2809</v>
      </c>
      <c r="E10" s="299" t="s">
        <v>402</v>
      </c>
      <c r="F10" s="299" t="s">
        <v>402</v>
      </c>
      <c r="G10" s="299" t="s">
        <v>402</v>
      </c>
      <c r="H10" s="299">
        <v>940</v>
      </c>
      <c r="I10" s="299">
        <v>959</v>
      </c>
      <c r="J10" s="302">
        <v>910</v>
      </c>
    </row>
    <row r="11" spans="1:10" ht="15" customHeight="1">
      <c r="A11" s="530"/>
      <c r="B11" s="301" t="s">
        <v>391</v>
      </c>
      <c r="C11" s="430">
        <v>224</v>
      </c>
      <c r="D11" s="430">
        <f t="shared" si="0"/>
        <v>1958</v>
      </c>
      <c r="E11" s="430">
        <v>51</v>
      </c>
      <c r="F11" s="430">
        <v>276</v>
      </c>
      <c r="G11" s="430">
        <v>314</v>
      </c>
      <c r="H11" s="430">
        <v>418</v>
      </c>
      <c r="I11" s="430">
        <v>454</v>
      </c>
      <c r="J11" s="431">
        <v>445</v>
      </c>
    </row>
    <row r="12" spans="1:10" ht="15" customHeight="1">
      <c r="A12" s="528" t="s">
        <v>68</v>
      </c>
      <c r="B12" s="300" t="s">
        <v>392</v>
      </c>
      <c r="C12" s="299">
        <v>305</v>
      </c>
      <c r="D12" s="428">
        <f>IF(SUM(E12:J12)=0,"-",SUM(E12:J12))</f>
        <v>3353</v>
      </c>
      <c r="E12" s="428">
        <v>0</v>
      </c>
      <c r="F12" s="428">
        <v>0</v>
      </c>
      <c r="G12" s="428">
        <v>0</v>
      </c>
      <c r="H12" s="299">
        <v>981</v>
      </c>
      <c r="I12" s="299">
        <v>1169</v>
      </c>
      <c r="J12" s="302">
        <v>1203</v>
      </c>
    </row>
    <row r="13" spans="1:10" ht="15" customHeight="1">
      <c r="A13" s="531"/>
      <c r="B13" s="427" t="s">
        <v>381</v>
      </c>
      <c r="C13" s="428">
        <v>222</v>
      </c>
      <c r="D13" s="428">
        <f>IF(SUM(E13:J13)=0,"-",SUM(E13:J13))</f>
        <v>1086</v>
      </c>
      <c r="E13" s="428">
        <v>11</v>
      </c>
      <c r="F13" s="428">
        <v>59</v>
      </c>
      <c r="G13" s="428">
        <v>75</v>
      </c>
      <c r="H13" s="428">
        <v>317</v>
      </c>
      <c r="I13" s="428">
        <v>311</v>
      </c>
      <c r="J13" s="429">
        <v>313</v>
      </c>
    </row>
    <row r="14" spans="1:10" ht="15" customHeight="1">
      <c r="A14" s="530"/>
      <c r="B14" s="427" t="s">
        <v>393</v>
      </c>
      <c r="C14" s="428">
        <v>758</v>
      </c>
      <c r="D14" s="428">
        <f>IF(SUM(E14:J14)=0,"-",SUM(E14:J14))</f>
        <v>8079</v>
      </c>
      <c r="E14" s="430">
        <v>166</v>
      </c>
      <c r="F14" s="430">
        <v>749</v>
      </c>
      <c r="G14" s="430">
        <v>979</v>
      </c>
      <c r="H14" s="428">
        <v>1655</v>
      </c>
      <c r="I14" s="428">
        <v>2178</v>
      </c>
      <c r="J14" s="429">
        <v>2352</v>
      </c>
    </row>
    <row r="15" spans="1:10" ht="15" customHeight="1">
      <c r="A15" s="528" t="s">
        <v>51</v>
      </c>
      <c r="B15" s="433" t="s">
        <v>362</v>
      </c>
      <c r="C15" s="299">
        <v>226</v>
      </c>
      <c r="D15" s="299">
        <f>IF(SUM(E15:J15)=0,"-",SUM(E15:J15))</f>
        <v>3258</v>
      </c>
      <c r="E15" s="428">
        <v>0</v>
      </c>
      <c r="F15" s="428">
        <v>0</v>
      </c>
      <c r="G15" s="428">
        <v>0</v>
      </c>
      <c r="H15" s="299">
        <v>1105</v>
      </c>
      <c r="I15" s="299">
        <v>1058</v>
      </c>
      <c r="J15" s="302">
        <v>1095</v>
      </c>
    </row>
    <row r="16" spans="1:10" ht="15" customHeight="1">
      <c r="A16" s="530"/>
      <c r="B16" s="301" t="s">
        <v>363</v>
      </c>
      <c r="C16" s="430">
        <v>461</v>
      </c>
      <c r="D16" s="430">
        <v>3871</v>
      </c>
      <c r="E16" s="430">
        <v>101</v>
      </c>
      <c r="F16" s="430">
        <v>500</v>
      </c>
      <c r="G16" s="430">
        <v>567</v>
      </c>
      <c r="H16" s="430">
        <v>916</v>
      </c>
      <c r="I16" s="430">
        <v>869</v>
      </c>
      <c r="J16" s="431">
        <v>918</v>
      </c>
    </row>
    <row r="17" spans="1:12" ht="15" customHeight="1">
      <c r="A17" s="528" t="s">
        <v>59</v>
      </c>
      <c r="B17" s="300" t="s">
        <v>382</v>
      </c>
      <c r="C17" s="299">
        <v>70</v>
      </c>
      <c r="D17" s="299">
        <f>IF(SUM(E17:J17)=0,"-",SUM(E17:J17))</f>
        <v>1099</v>
      </c>
      <c r="E17" s="428">
        <v>0</v>
      </c>
      <c r="F17" s="428">
        <v>0</v>
      </c>
      <c r="G17" s="428">
        <v>0</v>
      </c>
      <c r="H17" s="434">
        <v>373</v>
      </c>
      <c r="I17" s="434">
        <v>363</v>
      </c>
      <c r="J17" s="435">
        <v>363</v>
      </c>
      <c r="L17" s="436"/>
    </row>
    <row r="18" spans="1:12" ht="15" customHeight="1">
      <c r="A18" s="530"/>
      <c r="B18" s="301" t="s">
        <v>408</v>
      </c>
      <c r="C18" s="430">
        <v>520</v>
      </c>
      <c r="D18" s="428">
        <f>IF(SUM(E18:J18)=0,"-",SUM(E18:J18))</f>
        <v>4591</v>
      </c>
      <c r="E18" s="437">
        <v>55</v>
      </c>
      <c r="F18" s="437">
        <v>279</v>
      </c>
      <c r="G18" s="437">
        <v>428</v>
      </c>
      <c r="H18" s="438">
        <v>1235</v>
      </c>
      <c r="I18" s="438">
        <v>1269</v>
      </c>
      <c r="J18" s="439">
        <v>1325</v>
      </c>
      <c r="L18" s="440"/>
    </row>
    <row r="19" spans="1:10" ht="15" customHeight="1">
      <c r="A19" s="528" t="s">
        <v>56</v>
      </c>
      <c r="B19" s="300" t="s">
        <v>409</v>
      </c>
      <c r="C19" s="299">
        <v>61</v>
      </c>
      <c r="D19" s="299">
        <f>SUM(H19:J19)</f>
        <v>903</v>
      </c>
      <c r="E19" s="428">
        <v>0</v>
      </c>
      <c r="F19" s="428">
        <v>0</v>
      </c>
      <c r="G19" s="428">
        <v>0</v>
      </c>
      <c r="H19" s="299">
        <v>315</v>
      </c>
      <c r="I19" s="299">
        <v>313</v>
      </c>
      <c r="J19" s="302">
        <v>275</v>
      </c>
    </row>
    <row r="20" spans="1:10" ht="15" customHeight="1">
      <c r="A20" s="530"/>
      <c r="B20" s="301" t="s">
        <v>389</v>
      </c>
      <c r="C20" s="430">
        <v>153</v>
      </c>
      <c r="D20" s="430">
        <f>SUM(E20:J20)</f>
        <v>1661</v>
      </c>
      <c r="E20" s="430">
        <v>31</v>
      </c>
      <c r="F20" s="430">
        <v>166</v>
      </c>
      <c r="G20" s="430">
        <v>253</v>
      </c>
      <c r="H20" s="430">
        <v>390</v>
      </c>
      <c r="I20" s="430">
        <v>388</v>
      </c>
      <c r="J20" s="431">
        <v>433</v>
      </c>
    </row>
    <row r="21" spans="1:10" ht="15" customHeight="1">
      <c r="A21" s="528" t="s">
        <v>55</v>
      </c>
      <c r="B21" s="300" t="s">
        <v>384</v>
      </c>
      <c r="C21" s="299">
        <v>68</v>
      </c>
      <c r="D21" s="299">
        <v>667</v>
      </c>
      <c r="E21" s="428">
        <v>0</v>
      </c>
      <c r="F21" s="428">
        <v>0</v>
      </c>
      <c r="G21" s="428">
        <v>0</v>
      </c>
      <c r="H21" s="299">
        <v>210</v>
      </c>
      <c r="I21" s="299">
        <v>231</v>
      </c>
      <c r="J21" s="302">
        <v>226</v>
      </c>
    </row>
    <row r="22" spans="1:10" ht="15" customHeight="1">
      <c r="A22" s="531"/>
      <c r="B22" s="427" t="s">
        <v>386</v>
      </c>
      <c r="C22" s="428">
        <v>25</v>
      </c>
      <c r="D22" s="428">
        <v>142</v>
      </c>
      <c r="E22" s="428">
        <v>8</v>
      </c>
      <c r="F22" s="428">
        <v>15</v>
      </c>
      <c r="G22" s="428">
        <v>20</v>
      </c>
      <c r="H22" s="428">
        <v>32</v>
      </c>
      <c r="I22" s="428">
        <v>35</v>
      </c>
      <c r="J22" s="429">
        <v>32</v>
      </c>
    </row>
    <row r="23" spans="1:10" ht="15" customHeight="1">
      <c r="A23" s="530"/>
      <c r="B23" s="301" t="s">
        <v>385</v>
      </c>
      <c r="C23" s="430">
        <v>163</v>
      </c>
      <c r="D23" s="430">
        <v>1030</v>
      </c>
      <c r="E23" s="430">
        <v>30</v>
      </c>
      <c r="F23" s="430">
        <v>128</v>
      </c>
      <c r="G23" s="430">
        <v>169</v>
      </c>
      <c r="H23" s="430">
        <v>236</v>
      </c>
      <c r="I23" s="430">
        <v>237</v>
      </c>
      <c r="J23" s="431">
        <v>230</v>
      </c>
    </row>
    <row r="24" spans="1:10" ht="15" customHeight="1">
      <c r="A24" s="528" t="s">
        <v>161</v>
      </c>
      <c r="B24" s="427" t="s">
        <v>375</v>
      </c>
      <c r="C24" s="441">
        <v>95</v>
      </c>
      <c r="D24" s="428">
        <f>IF(SUM(E24:J24)=0,"-",SUM(E24:J24))</f>
        <v>1622</v>
      </c>
      <c r="E24" s="428">
        <v>0</v>
      </c>
      <c r="F24" s="428">
        <v>0</v>
      </c>
      <c r="G24" s="428">
        <v>0</v>
      </c>
      <c r="H24" s="441">
        <v>545</v>
      </c>
      <c r="I24" s="441">
        <v>496</v>
      </c>
      <c r="J24" s="442">
        <v>581</v>
      </c>
    </row>
    <row r="25" spans="1:10" ht="15" customHeight="1">
      <c r="A25" s="529"/>
      <c r="B25" s="301" t="s">
        <v>376</v>
      </c>
      <c r="C25" s="443">
        <v>129</v>
      </c>
      <c r="D25" s="430">
        <f>IF(SUM(E25:J25)=0,"-",SUM(E25:J25))</f>
        <v>1088</v>
      </c>
      <c r="E25" s="443">
        <v>12</v>
      </c>
      <c r="F25" s="443">
        <v>101</v>
      </c>
      <c r="G25" s="443">
        <v>129</v>
      </c>
      <c r="H25" s="443">
        <v>264</v>
      </c>
      <c r="I25" s="443">
        <v>314</v>
      </c>
      <c r="J25" s="444">
        <v>268</v>
      </c>
    </row>
    <row r="26" spans="1:10" ht="15" customHeight="1">
      <c r="A26" s="528" t="s">
        <v>54</v>
      </c>
      <c r="B26" s="300" t="s">
        <v>370</v>
      </c>
      <c r="C26" s="299">
        <v>51</v>
      </c>
      <c r="D26" s="299">
        <f>IF(SUM(E26:J26)=0,"-",SUM(E26:J26))</f>
        <v>769</v>
      </c>
      <c r="E26" s="299">
        <v>0</v>
      </c>
      <c r="F26" s="299">
        <v>0</v>
      </c>
      <c r="G26" s="299">
        <v>3</v>
      </c>
      <c r="H26" s="299">
        <v>235</v>
      </c>
      <c r="I26" s="299">
        <v>265</v>
      </c>
      <c r="J26" s="302">
        <v>266</v>
      </c>
    </row>
    <row r="27" spans="1:10" ht="15" customHeight="1" thickBot="1">
      <c r="A27" s="536"/>
      <c r="B27" s="445" t="s">
        <v>371</v>
      </c>
      <c r="C27" s="446">
        <v>166</v>
      </c>
      <c r="D27" s="447">
        <f>IF(SUM(E27:J27)=0,"-",SUM(E27:J27))</f>
        <v>1100</v>
      </c>
      <c r="E27" s="446">
        <v>3</v>
      </c>
      <c r="F27" s="446">
        <v>85</v>
      </c>
      <c r="G27" s="446">
        <v>115</v>
      </c>
      <c r="H27" s="446">
        <v>276</v>
      </c>
      <c r="I27" s="446">
        <v>297</v>
      </c>
      <c r="J27" s="448">
        <v>324</v>
      </c>
    </row>
    <row r="28" ht="12.75">
      <c r="A28" s="146" t="s">
        <v>401</v>
      </c>
    </row>
    <row r="29" ht="12.75">
      <c r="A29" s="146" t="s">
        <v>400</v>
      </c>
    </row>
    <row r="30" ht="12.75">
      <c r="A30" s="146" t="s">
        <v>162</v>
      </c>
    </row>
    <row r="31" ht="12.75">
      <c r="A31" s="146" t="s">
        <v>163</v>
      </c>
    </row>
    <row r="32" spans="1:10" ht="12.75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</row>
  </sheetData>
  <sheetProtection/>
  <mergeCells count="14">
    <mergeCell ref="D3:J3"/>
    <mergeCell ref="A3:A4"/>
    <mergeCell ref="A26:A27"/>
    <mergeCell ref="A5:A7"/>
    <mergeCell ref="A8:A9"/>
    <mergeCell ref="A10:A11"/>
    <mergeCell ref="A15:A16"/>
    <mergeCell ref="A12:A14"/>
    <mergeCell ref="A24:A25"/>
    <mergeCell ref="A17:A18"/>
    <mergeCell ref="A19:A20"/>
    <mergeCell ref="A21:A23"/>
    <mergeCell ref="B3:B4"/>
    <mergeCell ref="C3:C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&amp;C-13-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J20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/>
  <cols>
    <col min="1" max="1" width="10.69921875" style="17" customWidth="1"/>
    <col min="2" max="10" width="8.69921875" style="17" customWidth="1"/>
    <col min="11" max="16384" width="9.09765625" style="17" customWidth="1"/>
  </cols>
  <sheetData>
    <row r="1" spans="1:10" ht="15" thickBot="1">
      <c r="A1" s="83" t="s">
        <v>133</v>
      </c>
      <c r="B1" s="65"/>
      <c r="C1" s="65"/>
      <c r="D1" s="65"/>
      <c r="E1" s="65"/>
      <c r="F1" s="65"/>
      <c r="G1" s="65"/>
      <c r="H1" s="65"/>
      <c r="I1" s="65"/>
      <c r="J1" s="157" t="s">
        <v>351</v>
      </c>
    </row>
    <row r="2" spans="1:10" s="18" customFormat="1" ht="15" customHeight="1">
      <c r="A2" s="482"/>
      <c r="B2" s="479" t="s">
        <v>142</v>
      </c>
      <c r="C2" s="479"/>
      <c r="D2" s="479"/>
      <c r="E2" s="479" t="s">
        <v>143</v>
      </c>
      <c r="F2" s="479"/>
      <c r="G2" s="479"/>
      <c r="H2" s="479" t="s">
        <v>126</v>
      </c>
      <c r="I2" s="480"/>
      <c r="J2" s="480"/>
    </row>
    <row r="3" spans="1:10" s="18" customFormat="1" ht="15" customHeight="1">
      <c r="A3" s="483"/>
      <c r="B3" s="66" t="s">
        <v>127</v>
      </c>
      <c r="C3" s="66" t="s">
        <v>134</v>
      </c>
      <c r="D3" s="66" t="s">
        <v>128</v>
      </c>
      <c r="E3" s="66" t="s">
        <v>127</v>
      </c>
      <c r="F3" s="66" t="s">
        <v>134</v>
      </c>
      <c r="G3" s="66" t="s">
        <v>129</v>
      </c>
      <c r="H3" s="66" t="s">
        <v>127</v>
      </c>
      <c r="I3" s="69" t="s">
        <v>134</v>
      </c>
      <c r="J3" s="69" t="s">
        <v>129</v>
      </c>
    </row>
    <row r="4" spans="1:10" ht="15" customHeight="1">
      <c r="A4" s="50" t="s">
        <v>52</v>
      </c>
      <c r="B4" s="303">
        <v>48</v>
      </c>
      <c r="C4" s="303">
        <v>1188</v>
      </c>
      <c r="D4" s="303">
        <v>22578</v>
      </c>
      <c r="E4" s="303">
        <v>23</v>
      </c>
      <c r="F4" s="303">
        <v>726</v>
      </c>
      <c r="G4" s="303">
        <v>11408</v>
      </c>
      <c r="H4" s="303">
        <v>11</v>
      </c>
      <c r="I4" s="304">
        <v>714</v>
      </c>
      <c r="J4" s="304">
        <v>11865</v>
      </c>
    </row>
    <row r="5" spans="1:10" ht="15" customHeight="1">
      <c r="A5" s="51" t="s">
        <v>57</v>
      </c>
      <c r="B5" s="305">
        <v>7</v>
      </c>
      <c r="C5" s="305">
        <v>240</v>
      </c>
      <c r="D5" s="305">
        <v>4273</v>
      </c>
      <c r="E5" s="305">
        <v>5</v>
      </c>
      <c r="F5" s="305">
        <v>152</v>
      </c>
      <c r="G5" s="305">
        <v>2163</v>
      </c>
      <c r="H5" s="305">
        <v>2</v>
      </c>
      <c r="I5" s="306">
        <v>118</v>
      </c>
      <c r="J5" s="306">
        <v>1732</v>
      </c>
    </row>
    <row r="6" spans="1:10" ht="15" customHeight="1">
      <c r="A6" s="51" t="s">
        <v>58</v>
      </c>
      <c r="B6" s="305">
        <v>15</v>
      </c>
      <c r="C6" s="305">
        <v>436</v>
      </c>
      <c r="D6" s="305">
        <v>8332</v>
      </c>
      <c r="E6" s="305">
        <v>6</v>
      </c>
      <c r="F6" s="305">
        <v>248</v>
      </c>
      <c r="G6" s="305">
        <v>4284</v>
      </c>
      <c r="H6" s="305">
        <v>5</v>
      </c>
      <c r="I6" s="306">
        <v>386</v>
      </c>
      <c r="J6" s="306">
        <v>5976</v>
      </c>
    </row>
    <row r="7" spans="1:10" ht="15" customHeight="1">
      <c r="A7" s="51" t="s">
        <v>68</v>
      </c>
      <c r="B7" s="305">
        <v>75</v>
      </c>
      <c r="C7" s="305">
        <v>1540</v>
      </c>
      <c r="D7" s="305">
        <v>24501</v>
      </c>
      <c r="E7" s="305">
        <v>29</v>
      </c>
      <c r="F7" s="305">
        <v>864</v>
      </c>
      <c r="G7" s="305">
        <v>12505</v>
      </c>
      <c r="H7" s="305">
        <v>15</v>
      </c>
      <c r="I7" s="306">
        <v>717</v>
      </c>
      <c r="J7" s="306">
        <v>11110</v>
      </c>
    </row>
    <row r="8" spans="1:10" ht="15" customHeight="1">
      <c r="A8" s="51" t="s">
        <v>51</v>
      </c>
      <c r="B8" s="305">
        <v>21</v>
      </c>
      <c r="C8" s="305">
        <v>645</v>
      </c>
      <c r="D8" s="305">
        <v>11563</v>
      </c>
      <c r="E8" s="305">
        <v>8</v>
      </c>
      <c r="F8" s="305">
        <v>346</v>
      </c>
      <c r="G8" s="305">
        <v>5808</v>
      </c>
      <c r="H8" s="305">
        <v>5</v>
      </c>
      <c r="I8" s="306">
        <v>401</v>
      </c>
      <c r="J8" s="306">
        <v>5452</v>
      </c>
    </row>
    <row r="9" spans="1:10" ht="15" customHeight="1">
      <c r="A9" s="51" t="s">
        <v>59</v>
      </c>
      <c r="B9" s="305">
        <v>26</v>
      </c>
      <c r="C9" s="305">
        <v>617</v>
      </c>
      <c r="D9" s="305">
        <v>9945</v>
      </c>
      <c r="E9" s="305">
        <v>10</v>
      </c>
      <c r="F9" s="305">
        <v>326</v>
      </c>
      <c r="G9" s="305">
        <v>4962</v>
      </c>
      <c r="H9" s="305">
        <v>5</v>
      </c>
      <c r="I9" s="306">
        <v>277</v>
      </c>
      <c r="J9" s="306">
        <v>4223</v>
      </c>
    </row>
    <row r="10" spans="1:10" ht="15" customHeight="1">
      <c r="A10" s="51" t="s">
        <v>56</v>
      </c>
      <c r="B10" s="305">
        <v>7</v>
      </c>
      <c r="C10" s="305">
        <v>248</v>
      </c>
      <c r="D10" s="305">
        <v>3963</v>
      </c>
      <c r="E10" s="305">
        <v>3</v>
      </c>
      <c r="F10" s="305">
        <v>160</v>
      </c>
      <c r="G10" s="305">
        <v>2051</v>
      </c>
      <c r="H10" s="305">
        <v>2</v>
      </c>
      <c r="I10" s="306">
        <v>161</v>
      </c>
      <c r="J10" s="306">
        <v>2062</v>
      </c>
    </row>
    <row r="11" spans="1:10" ht="15" customHeight="1">
      <c r="A11" s="51" t="s">
        <v>55</v>
      </c>
      <c r="B11" s="307">
        <v>5</v>
      </c>
      <c r="C11" s="307">
        <v>176</v>
      </c>
      <c r="D11" s="307">
        <v>3110</v>
      </c>
      <c r="E11" s="307">
        <v>2</v>
      </c>
      <c r="F11" s="307">
        <v>92</v>
      </c>
      <c r="G11" s="307">
        <v>1515</v>
      </c>
      <c r="H11" s="307">
        <v>1</v>
      </c>
      <c r="I11" s="308">
        <v>51</v>
      </c>
      <c r="J11" s="308">
        <v>695</v>
      </c>
    </row>
    <row r="12" spans="1:10" ht="15" customHeight="1">
      <c r="A12" s="51" t="s">
        <v>161</v>
      </c>
      <c r="B12" s="305">
        <v>8</v>
      </c>
      <c r="C12" s="305">
        <v>224</v>
      </c>
      <c r="D12" s="305">
        <v>4038</v>
      </c>
      <c r="E12" s="305">
        <v>4</v>
      </c>
      <c r="F12" s="305">
        <v>140</v>
      </c>
      <c r="G12" s="305">
        <v>2236</v>
      </c>
      <c r="H12" s="305">
        <v>1</v>
      </c>
      <c r="I12" s="306">
        <v>91</v>
      </c>
      <c r="J12" s="306">
        <v>951</v>
      </c>
    </row>
    <row r="13" spans="1:10" ht="15" customHeight="1" thickBot="1">
      <c r="A13" s="52" t="s">
        <v>54</v>
      </c>
      <c r="B13" s="309">
        <v>6</v>
      </c>
      <c r="C13" s="309">
        <v>155</v>
      </c>
      <c r="D13" s="309">
        <v>2697</v>
      </c>
      <c r="E13" s="309">
        <v>3</v>
      </c>
      <c r="F13" s="309">
        <v>81</v>
      </c>
      <c r="G13" s="309">
        <v>1299</v>
      </c>
      <c r="H13" s="309">
        <v>1</v>
      </c>
      <c r="I13" s="310">
        <v>46</v>
      </c>
      <c r="J13" s="310">
        <v>709</v>
      </c>
    </row>
    <row r="14" spans="1:10" ht="12.75">
      <c r="A14" s="107" t="s">
        <v>160</v>
      </c>
      <c r="D14" s="39"/>
      <c r="E14" s="39"/>
      <c r="F14" s="39"/>
      <c r="G14" s="39"/>
      <c r="H14" s="40"/>
      <c r="I14" s="40"/>
      <c r="J14" s="40"/>
    </row>
    <row r="20" spans="5:6" ht="12.75">
      <c r="E20" s="23"/>
      <c r="F20" s="23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K4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9.5" customHeight="1"/>
  <cols>
    <col min="1" max="1" width="22.69921875" style="15" customWidth="1"/>
    <col min="2" max="11" width="13.296875" style="15" customWidth="1"/>
    <col min="12" max="16384" width="9.09765625" style="15" customWidth="1"/>
  </cols>
  <sheetData>
    <row r="1" s="24" customFormat="1" ht="18" customHeight="1">
      <c r="A1" s="90" t="s">
        <v>352</v>
      </c>
    </row>
    <row r="2" spans="1:11" s="86" customFormat="1" ht="18" customHeight="1" thickBot="1">
      <c r="A2" s="91" t="s">
        <v>130</v>
      </c>
      <c r="K2" s="81" t="s">
        <v>53</v>
      </c>
    </row>
    <row r="3" spans="1:11" s="24" customFormat="1" ht="18" customHeight="1">
      <c r="A3" s="201"/>
      <c r="B3" s="202" t="s">
        <v>52</v>
      </c>
      <c r="C3" s="202" t="s">
        <v>57</v>
      </c>
      <c r="D3" s="202" t="s">
        <v>173</v>
      </c>
      <c r="E3" s="202" t="s">
        <v>68</v>
      </c>
      <c r="F3" s="204" t="s">
        <v>51</v>
      </c>
      <c r="G3" s="203" t="s">
        <v>224</v>
      </c>
      <c r="H3" s="203" t="s">
        <v>174</v>
      </c>
      <c r="I3" s="202" t="s">
        <v>175</v>
      </c>
      <c r="J3" s="202" t="s">
        <v>176</v>
      </c>
      <c r="K3" s="204" t="s">
        <v>177</v>
      </c>
    </row>
    <row r="4" spans="1:11" ht="18" customHeight="1">
      <c r="A4" s="205" t="s">
        <v>45</v>
      </c>
      <c r="B4" s="311">
        <v>66939790</v>
      </c>
      <c r="C4" s="312">
        <v>17944503</v>
      </c>
      <c r="D4" s="312">
        <v>35343577</v>
      </c>
      <c r="E4" s="312">
        <v>118955406</v>
      </c>
      <c r="F4" s="316">
        <v>37841296</v>
      </c>
      <c r="G4" s="313">
        <v>29521398</v>
      </c>
      <c r="H4" s="313">
        <v>11898058</v>
      </c>
      <c r="I4" s="314">
        <v>8616936</v>
      </c>
      <c r="J4" s="315">
        <v>16866076</v>
      </c>
      <c r="K4" s="316">
        <v>7749276</v>
      </c>
    </row>
    <row r="5" spans="1:11" ht="18" customHeight="1">
      <c r="A5" s="206" t="s">
        <v>17</v>
      </c>
      <c r="B5" s="311">
        <v>908291</v>
      </c>
      <c r="C5" s="311">
        <v>238785</v>
      </c>
      <c r="D5" s="311">
        <v>396541</v>
      </c>
      <c r="E5" s="311">
        <v>1195479</v>
      </c>
      <c r="F5" s="319">
        <v>505580</v>
      </c>
      <c r="G5" s="317">
        <v>608132</v>
      </c>
      <c r="H5" s="317">
        <v>140846</v>
      </c>
      <c r="I5" s="318">
        <v>105944</v>
      </c>
      <c r="J5" s="315">
        <v>153332</v>
      </c>
      <c r="K5" s="319">
        <v>134093</v>
      </c>
    </row>
    <row r="6" spans="1:11" ht="18" customHeight="1">
      <c r="A6" s="206" t="s">
        <v>18</v>
      </c>
      <c r="B6" s="311">
        <v>144704</v>
      </c>
      <c r="C6" s="311">
        <v>26648</v>
      </c>
      <c r="D6" s="311">
        <v>65010</v>
      </c>
      <c r="E6" s="311">
        <v>173825</v>
      </c>
      <c r="F6" s="319">
        <v>74038</v>
      </c>
      <c r="G6" s="317">
        <v>60744</v>
      </c>
      <c r="H6" s="317">
        <v>28092</v>
      </c>
      <c r="I6" s="318">
        <v>15867</v>
      </c>
      <c r="J6" s="315">
        <v>25854</v>
      </c>
      <c r="K6" s="319">
        <v>13476</v>
      </c>
    </row>
    <row r="7" spans="1:11" ht="18" customHeight="1">
      <c r="A7" s="206" t="s">
        <v>72</v>
      </c>
      <c r="B7" s="311">
        <v>455991</v>
      </c>
      <c r="C7" s="311">
        <v>83934</v>
      </c>
      <c r="D7" s="311">
        <v>205053</v>
      </c>
      <c r="E7" s="311">
        <v>547027</v>
      </c>
      <c r="F7" s="319">
        <v>233604</v>
      </c>
      <c r="G7" s="317">
        <v>190959</v>
      </c>
      <c r="H7" s="317">
        <v>88710</v>
      </c>
      <c r="I7" s="318">
        <v>50205</v>
      </c>
      <c r="J7" s="315">
        <v>81767</v>
      </c>
      <c r="K7" s="319">
        <v>42586</v>
      </c>
    </row>
    <row r="8" spans="1:11" ht="18" customHeight="1">
      <c r="A8" s="206" t="s">
        <v>136</v>
      </c>
      <c r="B8" s="311">
        <v>471958</v>
      </c>
      <c r="C8" s="311">
        <v>86829</v>
      </c>
      <c r="D8" s="311">
        <v>212446</v>
      </c>
      <c r="E8" s="311">
        <v>565379</v>
      </c>
      <c r="F8" s="319">
        <v>242107</v>
      </c>
      <c r="G8" s="317">
        <v>197141</v>
      </c>
      <c r="H8" s="317">
        <v>92018</v>
      </c>
      <c r="I8" s="318">
        <v>52185</v>
      </c>
      <c r="J8" s="315">
        <v>84951</v>
      </c>
      <c r="K8" s="319">
        <v>44206</v>
      </c>
    </row>
    <row r="9" spans="1:11" ht="18" customHeight="1">
      <c r="A9" s="206" t="s">
        <v>137</v>
      </c>
      <c r="B9" s="311">
        <v>7378846</v>
      </c>
      <c r="C9" s="311">
        <v>1492285</v>
      </c>
      <c r="D9" s="311">
        <v>3440712</v>
      </c>
      <c r="E9" s="311">
        <v>9093224</v>
      </c>
      <c r="F9" s="319">
        <v>3808654</v>
      </c>
      <c r="G9" s="317">
        <v>3346801</v>
      </c>
      <c r="H9" s="317">
        <v>1280343</v>
      </c>
      <c r="I9" s="318">
        <v>876593</v>
      </c>
      <c r="J9" s="315">
        <v>1284072</v>
      </c>
      <c r="K9" s="319">
        <v>781045</v>
      </c>
    </row>
    <row r="10" spans="1:11" ht="18" customHeight="1">
      <c r="A10" s="207" t="s">
        <v>19</v>
      </c>
      <c r="B10" s="311">
        <v>92843</v>
      </c>
      <c r="C10" s="320" t="s">
        <v>374</v>
      </c>
      <c r="D10" s="320" t="s">
        <v>374</v>
      </c>
      <c r="E10" s="321">
        <v>402691</v>
      </c>
      <c r="F10" s="336" t="s">
        <v>360</v>
      </c>
      <c r="G10" s="317">
        <v>35293</v>
      </c>
      <c r="H10" s="322" t="s">
        <v>374</v>
      </c>
      <c r="I10" s="320" t="s">
        <v>410</v>
      </c>
      <c r="J10" s="315">
        <v>17886</v>
      </c>
      <c r="K10" s="319">
        <v>20602</v>
      </c>
    </row>
    <row r="11" spans="1:11" ht="18" customHeight="1">
      <c r="A11" s="206" t="s">
        <v>20</v>
      </c>
      <c r="B11" s="311">
        <v>368820</v>
      </c>
      <c r="C11" s="311">
        <v>77784</v>
      </c>
      <c r="D11" s="311">
        <v>161181</v>
      </c>
      <c r="E11" s="311">
        <v>484794</v>
      </c>
      <c r="F11" s="319">
        <v>205278</v>
      </c>
      <c r="G11" s="317">
        <v>247835</v>
      </c>
      <c r="H11" s="317">
        <v>56619</v>
      </c>
      <c r="I11" s="318">
        <v>40283</v>
      </c>
      <c r="J11" s="315">
        <v>62062</v>
      </c>
      <c r="K11" s="319">
        <v>54529</v>
      </c>
    </row>
    <row r="12" spans="1:11" ht="18" customHeight="1">
      <c r="A12" s="206" t="s">
        <v>21</v>
      </c>
      <c r="B12" s="311">
        <v>279957</v>
      </c>
      <c r="C12" s="311">
        <v>43118</v>
      </c>
      <c r="D12" s="311">
        <v>91320</v>
      </c>
      <c r="E12" s="311">
        <v>269374</v>
      </c>
      <c r="F12" s="319">
        <v>116099</v>
      </c>
      <c r="G12" s="317">
        <v>116068</v>
      </c>
      <c r="H12" s="317">
        <v>43727</v>
      </c>
      <c r="I12" s="318">
        <v>40503</v>
      </c>
      <c r="J12" s="315">
        <v>47389</v>
      </c>
      <c r="K12" s="319">
        <v>35264</v>
      </c>
    </row>
    <row r="13" spans="1:11" ht="18" customHeight="1">
      <c r="A13" s="206" t="s">
        <v>43</v>
      </c>
      <c r="B13" s="311">
        <v>1195005</v>
      </c>
      <c r="C13" s="311">
        <v>43549</v>
      </c>
      <c r="D13" s="311">
        <v>40684</v>
      </c>
      <c r="E13" s="311">
        <v>7768501</v>
      </c>
      <c r="F13" s="319">
        <v>55171</v>
      </c>
      <c r="G13" s="317">
        <v>3195426</v>
      </c>
      <c r="H13" s="317">
        <v>343470</v>
      </c>
      <c r="I13" s="318">
        <v>197891</v>
      </c>
      <c r="J13" s="315">
        <v>25105</v>
      </c>
      <c r="K13" s="319">
        <v>25407</v>
      </c>
    </row>
    <row r="14" spans="1:11" ht="18" customHeight="1">
      <c r="A14" s="206" t="s">
        <v>22</v>
      </c>
      <c r="B14" s="311">
        <v>67282</v>
      </c>
      <c r="C14" s="311">
        <v>12424</v>
      </c>
      <c r="D14" s="311">
        <v>28453</v>
      </c>
      <c r="E14" s="311">
        <v>66279</v>
      </c>
      <c r="F14" s="319">
        <v>34568</v>
      </c>
      <c r="G14" s="317">
        <v>29258</v>
      </c>
      <c r="H14" s="317">
        <v>11818</v>
      </c>
      <c r="I14" s="318">
        <v>7100</v>
      </c>
      <c r="J14" s="315">
        <v>9036</v>
      </c>
      <c r="K14" s="319">
        <v>5480</v>
      </c>
    </row>
    <row r="15" spans="1:11" ht="18" customHeight="1">
      <c r="A15" s="206" t="s">
        <v>23</v>
      </c>
      <c r="B15" s="311">
        <v>1872326</v>
      </c>
      <c r="C15" s="311">
        <v>218941</v>
      </c>
      <c r="D15" s="311">
        <v>108446</v>
      </c>
      <c r="E15" s="311">
        <v>535593</v>
      </c>
      <c r="F15" s="319">
        <v>798316</v>
      </c>
      <c r="G15" s="317">
        <v>356845</v>
      </c>
      <c r="H15" s="317">
        <v>335854</v>
      </c>
      <c r="I15" s="318">
        <v>213910</v>
      </c>
      <c r="J15" s="315">
        <v>250379</v>
      </c>
      <c r="K15" s="319">
        <v>243228</v>
      </c>
    </row>
    <row r="16" spans="1:11" ht="18" customHeight="1">
      <c r="A16" s="206" t="s">
        <v>24</v>
      </c>
      <c r="B16" s="311">
        <v>1910724</v>
      </c>
      <c r="C16" s="311">
        <v>475970</v>
      </c>
      <c r="D16" s="311">
        <v>1703771</v>
      </c>
      <c r="E16" s="311">
        <v>3325555</v>
      </c>
      <c r="F16" s="319">
        <v>1014737</v>
      </c>
      <c r="G16" s="317">
        <v>1275581</v>
      </c>
      <c r="H16" s="317">
        <v>195628</v>
      </c>
      <c r="I16" s="318">
        <v>173980</v>
      </c>
      <c r="J16" s="315">
        <v>221904</v>
      </c>
      <c r="K16" s="319">
        <v>221130</v>
      </c>
    </row>
    <row r="17" spans="1:11" ht="18" customHeight="1">
      <c r="A17" s="206" t="s">
        <v>25</v>
      </c>
      <c r="B17" s="311">
        <v>14948449</v>
      </c>
      <c r="C17" s="311">
        <v>3557574</v>
      </c>
      <c r="D17" s="311">
        <v>5624838</v>
      </c>
      <c r="E17" s="311">
        <v>19604899</v>
      </c>
      <c r="F17" s="319">
        <v>7470627</v>
      </c>
      <c r="G17" s="317">
        <v>5622598</v>
      </c>
      <c r="H17" s="317">
        <v>3140464</v>
      </c>
      <c r="I17" s="318">
        <v>1774391</v>
      </c>
      <c r="J17" s="315">
        <v>2630893</v>
      </c>
      <c r="K17" s="319">
        <v>1126673</v>
      </c>
    </row>
    <row r="18" spans="1:11" ht="18" customHeight="1">
      <c r="A18" s="206" t="s">
        <v>44</v>
      </c>
      <c r="B18" s="311">
        <v>6582584</v>
      </c>
      <c r="C18" s="311">
        <v>1282271</v>
      </c>
      <c r="D18" s="311">
        <v>2446108</v>
      </c>
      <c r="E18" s="311">
        <v>8278292</v>
      </c>
      <c r="F18" s="319">
        <v>3273337</v>
      </c>
      <c r="G18" s="317">
        <v>3708642</v>
      </c>
      <c r="H18" s="317">
        <v>1249083</v>
      </c>
      <c r="I18" s="318">
        <v>951774</v>
      </c>
      <c r="J18" s="315">
        <v>937974</v>
      </c>
      <c r="K18" s="319">
        <v>720540</v>
      </c>
    </row>
    <row r="19" spans="1:11" ht="18" customHeight="1">
      <c r="A19" s="206" t="s">
        <v>26</v>
      </c>
      <c r="B19" s="311">
        <v>1067536</v>
      </c>
      <c r="C19" s="311">
        <v>215825</v>
      </c>
      <c r="D19" s="311">
        <v>188038</v>
      </c>
      <c r="E19" s="311">
        <v>645611</v>
      </c>
      <c r="F19" s="319">
        <v>411846</v>
      </c>
      <c r="G19" s="317">
        <v>186330</v>
      </c>
      <c r="H19" s="317">
        <v>241160</v>
      </c>
      <c r="I19" s="318">
        <v>32247</v>
      </c>
      <c r="J19" s="315">
        <v>79955</v>
      </c>
      <c r="K19" s="319">
        <v>17045</v>
      </c>
    </row>
    <row r="20" spans="1:11" ht="18" customHeight="1">
      <c r="A20" s="206" t="s">
        <v>78</v>
      </c>
      <c r="B20" s="311">
        <v>32406</v>
      </c>
      <c r="C20" s="311">
        <v>632601</v>
      </c>
      <c r="D20" s="311">
        <v>11762</v>
      </c>
      <c r="E20" s="311">
        <v>45113</v>
      </c>
      <c r="F20" s="319">
        <v>27207</v>
      </c>
      <c r="G20" s="317">
        <v>43652</v>
      </c>
      <c r="H20" s="317">
        <v>47241</v>
      </c>
      <c r="I20" s="318">
        <v>16927</v>
      </c>
      <c r="J20" s="315">
        <v>2112</v>
      </c>
      <c r="K20" s="319">
        <v>2419</v>
      </c>
    </row>
    <row r="21" spans="1:11" ht="18" customHeight="1">
      <c r="A21" s="206" t="s">
        <v>27</v>
      </c>
      <c r="B21" s="311">
        <v>7321300</v>
      </c>
      <c r="C21" s="311">
        <v>215921</v>
      </c>
      <c r="D21" s="311">
        <v>1187377</v>
      </c>
      <c r="E21" s="311">
        <v>2891759</v>
      </c>
      <c r="F21" s="319">
        <v>2892854</v>
      </c>
      <c r="G21" s="317">
        <v>199606</v>
      </c>
      <c r="H21" s="323">
        <v>252500</v>
      </c>
      <c r="I21" s="318">
        <v>98475</v>
      </c>
      <c r="J21" s="315">
        <v>3849720</v>
      </c>
      <c r="K21" s="319">
        <v>0</v>
      </c>
    </row>
    <row r="22" spans="1:11" ht="18" customHeight="1">
      <c r="A22" s="206" t="s">
        <v>28</v>
      </c>
      <c r="B22" s="311">
        <v>1570471</v>
      </c>
      <c r="C22" s="311">
        <v>1527774</v>
      </c>
      <c r="D22" s="311">
        <v>6391871</v>
      </c>
      <c r="E22" s="311">
        <v>8298491</v>
      </c>
      <c r="F22" s="319">
        <v>3425274</v>
      </c>
      <c r="G22" s="317">
        <v>2426831</v>
      </c>
      <c r="H22" s="317">
        <v>1331815</v>
      </c>
      <c r="I22" s="318">
        <v>966786</v>
      </c>
      <c r="J22" s="315">
        <v>1608825</v>
      </c>
      <c r="K22" s="319">
        <v>823067</v>
      </c>
    </row>
    <row r="23" spans="1:11" ht="18" customHeight="1">
      <c r="A23" s="206" t="s">
        <v>29</v>
      </c>
      <c r="B23" s="311">
        <v>4805258</v>
      </c>
      <c r="C23" s="311">
        <v>913645</v>
      </c>
      <c r="D23" s="311">
        <v>2296024</v>
      </c>
      <c r="E23" s="311">
        <v>6146807</v>
      </c>
      <c r="F23" s="319">
        <v>2452441</v>
      </c>
      <c r="G23" s="317">
        <v>2321720</v>
      </c>
      <c r="H23" s="317">
        <v>778400</v>
      </c>
      <c r="I23" s="318">
        <v>349186</v>
      </c>
      <c r="J23" s="315">
        <v>701067</v>
      </c>
      <c r="K23" s="319">
        <v>591040</v>
      </c>
    </row>
    <row r="24" spans="1:11" ht="18" customHeight="1" thickBot="1">
      <c r="A24" s="208" t="s">
        <v>46</v>
      </c>
      <c r="B24" s="311">
        <v>5147800</v>
      </c>
      <c r="C24" s="324">
        <v>1673800</v>
      </c>
      <c r="D24" s="324">
        <v>224100</v>
      </c>
      <c r="E24" s="324">
        <v>4685200</v>
      </c>
      <c r="F24" s="327">
        <v>1659800</v>
      </c>
      <c r="G24" s="325">
        <v>1071200</v>
      </c>
      <c r="H24" s="325">
        <v>1473900</v>
      </c>
      <c r="I24" s="326">
        <v>259000</v>
      </c>
      <c r="J24" s="315">
        <v>223000</v>
      </c>
      <c r="K24" s="327">
        <v>1723000</v>
      </c>
    </row>
    <row r="25" spans="1:11" ht="18" customHeight="1" thickBot="1">
      <c r="A25" s="209" t="s">
        <v>47</v>
      </c>
      <c r="B25" s="328">
        <f>SUM(B4:B24)</f>
        <v>123562341</v>
      </c>
      <c r="C25" s="329">
        <f aca="true" t="shared" si="0" ref="C25:I25">SUM(C4:C24)</f>
        <v>30764181</v>
      </c>
      <c r="D25" s="329">
        <f t="shared" si="0"/>
        <v>60167312</v>
      </c>
      <c r="E25" s="324">
        <f t="shared" si="0"/>
        <v>193979299</v>
      </c>
      <c r="F25" s="330">
        <f t="shared" si="0"/>
        <v>66542834</v>
      </c>
      <c r="G25" s="325">
        <f t="shared" si="0"/>
        <v>54762060</v>
      </c>
      <c r="H25" s="325">
        <f t="shared" si="0"/>
        <v>23029746</v>
      </c>
      <c r="I25" s="324">
        <f t="shared" si="0"/>
        <v>14840183</v>
      </c>
      <c r="J25" s="328">
        <f>SUM(J4:J24)</f>
        <v>29163359</v>
      </c>
      <c r="K25" s="330">
        <f>SUM(K4:K24)</f>
        <v>14374106</v>
      </c>
    </row>
    <row r="26" spans="1:11" ht="18" customHeight="1">
      <c r="A26" s="25"/>
      <c r="B26" s="122"/>
      <c r="C26" s="53"/>
      <c r="D26" s="53"/>
      <c r="E26" s="53"/>
      <c r="F26" s="53"/>
      <c r="G26" s="122"/>
      <c r="H26" s="122"/>
      <c r="I26" s="122"/>
      <c r="J26" s="122"/>
      <c r="K26" s="53"/>
    </row>
    <row r="27" spans="1:11" s="86" customFormat="1" ht="18" customHeight="1" thickBot="1">
      <c r="A27" s="92" t="s">
        <v>131</v>
      </c>
      <c r="B27" s="122"/>
      <c r="C27" s="53"/>
      <c r="D27" s="53"/>
      <c r="E27" s="53"/>
      <c r="F27" s="53"/>
      <c r="G27" s="122"/>
      <c r="H27" s="122"/>
      <c r="I27" s="122"/>
      <c r="J27" s="99"/>
      <c r="K27" s="54" t="s">
        <v>53</v>
      </c>
    </row>
    <row r="28" spans="1:11" ht="18" customHeight="1">
      <c r="A28" s="44" t="s">
        <v>30</v>
      </c>
      <c r="B28" s="337">
        <v>714443</v>
      </c>
      <c r="C28" s="337">
        <v>282071</v>
      </c>
      <c r="D28" s="337">
        <v>421021</v>
      </c>
      <c r="E28" s="337">
        <v>930486</v>
      </c>
      <c r="F28" s="338">
        <v>429960</v>
      </c>
      <c r="G28" s="339">
        <v>418269</v>
      </c>
      <c r="H28" s="339">
        <v>314674</v>
      </c>
      <c r="I28" s="340">
        <v>180942</v>
      </c>
      <c r="J28" s="341">
        <v>243948</v>
      </c>
      <c r="K28" s="338">
        <v>159467</v>
      </c>
    </row>
    <row r="29" spans="1:11" ht="18" customHeight="1">
      <c r="A29" s="43" t="s">
        <v>31</v>
      </c>
      <c r="B29" s="342">
        <v>14078839</v>
      </c>
      <c r="C29" s="342">
        <v>4321418</v>
      </c>
      <c r="D29" s="342">
        <v>6062474</v>
      </c>
      <c r="E29" s="342">
        <v>24001259</v>
      </c>
      <c r="F29" s="343">
        <v>7677528</v>
      </c>
      <c r="G29" s="344">
        <v>5975455</v>
      </c>
      <c r="H29" s="344">
        <v>1915001</v>
      </c>
      <c r="I29" s="345">
        <v>2055270</v>
      </c>
      <c r="J29" s="346">
        <v>5281501</v>
      </c>
      <c r="K29" s="343">
        <v>1957645</v>
      </c>
    </row>
    <row r="30" spans="1:11" ht="18" customHeight="1">
      <c r="A30" s="43" t="s">
        <v>32</v>
      </c>
      <c r="B30" s="342">
        <v>41877995</v>
      </c>
      <c r="C30" s="342">
        <v>8531224</v>
      </c>
      <c r="D30" s="342">
        <v>17313116</v>
      </c>
      <c r="E30" s="342">
        <v>49114576</v>
      </c>
      <c r="F30" s="343">
        <v>22613803</v>
      </c>
      <c r="G30" s="344">
        <v>18979668</v>
      </c>
      <c r="H30" s="344">
        <v>8404097</v>
      </c>
      <c r="I30" s="345">
        <v>5750732</v>
      </c>
      <c r="J30" s="346">
        <v>6432558</v>
      </c>
      <c r="K30" s="343">
        <v>4271569</v>
      </c>
    </row>
    <row r="31" spans="1:11" ht="18" customHeight="1">
      <c r="A31" s="43" t="s">
        <v>33</v>
      </c>
      <c r="B31" s="342">
        <v>14054276</v>
      </c>
      <c r="C31" s="342">
        <v>3392933</v>
      </c>
      <c r="D31" s="342">
        <v>4840662</v>
      </c>
      <c r="E31" s="342">
        <v>24297806</v>
      </c>
      <c r="F31" s="343">
        <v>6685132</v>
      </c>
      <c r="G31" s="344">
        <v>6056077</v>
      </c>
      <c r="H31" s="344">
        <v>1823503</v>
      </c>
      <c r="I31" s="345">
        <v>1627767</v>
      </c>
      <c r="J31" s="346">
        <v>2460444</v>
      </c>
      <c r="K31" s="343">
        <v>1055336</v>
      </c>
    </row>
    <row r="32" spans="1:11" ht="18" customHeight="1">
      <c r="A32" s="43" t="s">
        <v>34</v>
      </c>
      <c r="B32" s="342">
        <v>147608</v>
      </c>
      <c r="C32" s="342">
        <v>79348</v>
      </c>
      <c r="D32" s="342">
        <v>103632</v>
      </c>
      <c r="E32" s="342">
        <v>360236</v>
      </c>
      <c r="F32" s="343">
        <v>97311</v>
      </c>
      <c r="G32" s="344">
        <v>50992</v>
      </c>
      <c r="H32" s="344">
        <v>6065</v>
      </c>
      <c r="I32" s="345">
        <v>675</v>
      </c>
      <c r="J32" s="346">
        <v>5353</v>
      </c>
      <c r="K32" s="343">
        <v>59844</v>
      </c>
    </row>
    <row r="33" spans="1:11" ht="18" customHeight="1">
      <c r="A33" s="43" t="s">
        <v>35</v>
      </c>
      <c r="B33" s="342">
        <v>1453127</v>
      </c>
      <c r="C33" s="342">
        <v>485579</v>
      </c>
      <c r="D33" s="342">
        <v>657933</v>
      </c>
      <c r="E33" s="342">
        <v>2929530</v>
      </c>
      <c r="F33" s="343">
        <v>1358514</v>
      </c>
      <c r="G33" s="344">
        <v>1561009</v>
      </c>
      <c r="H33" s="344">
        <v>92618</v>
      </c>
      <c r="I33" s="345">
        <v>82424</v>
      </c>
      <c r="J33" s="346">
        <v>448515</v>
      </c>
      <c r="K33" s="343">
        <v>569806</v>
      </c>
    </row>
    <row r="34" spans="1:11" ht="18" customHeight="1">
      <c r="A34" s="43" t="s">
        <v>36</v>
      </c>
      <c r="B34" s="342">
        <v>2765952</v>
      </c>
      <c r="C34" s="342">
        <v>581631</v>
      </c>
      <c r="D34" s="342">
        <v>1243254</v>
      </c>
      <c r="E34" s="342">
        <v>3585420</v>
      </c>
      <c r="F34" s="343">
        <v>742856</v>
      </c>
      <c r="G34" s="344">
        <v>1867483</v>
      </c>
      <c r="H34" s="344">
        <v>317921</v>
      </c>
      <c r="I34" s="345">
        <v>402744</v>
      </c>
      <c r="J34" s="346">
        <v>241245</v>
      </c>
      <c r="K34" s="343">
        <v>161012</v>
      </c>
    </row>
    <row r="35" spans="1:11" ht="18" customHeight="1">
      <c r="A35" s="43" t="s">
        <v>37</v>
      </c>
      <c r="B35" s="342">
        <v>17681331</v>
      </c>
      <c r="C35" s="342">
        <v>4799137</v>
      </c>
      <c r="D35" s="342">
        <v>10807961</v>
      </c>
      <c r="E35" s="342">
        <v>31315510</v>
      </c>
      <c r="F35" s="343">
        <v>9910104</v>
      </c>
      <c r="G35" s="344">
        <v>5460816</v>
      </c>
      <c r="H35" s="344">
        <v>4283005</v>
      </c>
      <c r="I35" s="345">
        <v>1220558</v>
      </c>
      <c r="J35" s="346">
        <v>3419825</v>
      </c>
      <c r="K35" s="343">
        <v>1401559</v>
      </c>
    </row>
    <row r="36" spans="1:11" ht="18" customHeight="1">
      <c r="A36" s="43" t="s">
        <v>38</v>
      </c>
      <c r="B36" s="342">
        <v>4586073</v>
      </c>
      <c r="C36" s="342">
        <v>1030614</v>
      </c>
      <c r="D36" s="342">
        <v>1668346</v>
      </c>
      <c r="E36" s="342">
        <v>6375485</v>
      </c>
      <c r="F36" s="343">
        <v>2032195</v>
      </c>
      <c r="G36" s="344">
        <v>2215879</v>
      </c>
      <c r="H36" s="344">
        <v>694914</v>
      </c>
      <c r="I36" s="345">
        <v>459455</v>
      </c>
      <c r="J36" s="346">
        <v>1011965</v>
      </c>
      <c r="K36" s="343">
        <v>741610</v>
      </c>
    </row>
    <row r="37" spans="1:11" ht="18" customHeight="1">
      <c r="A37" s="43" t="s">
        <v>39</v>
      </c>
      <c r="B37" s="342">
        <v>14592124</v>
      </c>
      <c r="C37" s="342">
        <v>4269749</v>
      </c>
      <c r="D37" s="342">
        <v>8917164</v>
      </c>
      <c r="E37" s="342">
        <v>30066114</v>
      </c>
      <c r="F37" s="343">
        <v>9116036</v>
      </c>
      <c r="G37" s="344">
        <v>6157361</v>
      </c>
      <c r="H37" s="344">
        <v>2653946</v>
      </c>
      <c r="I37" s="345">
        <v>1494862</v>
      </c>
      <c r="J37" s="346">
        <v>6141870</v>
      </c>
      <c r="K37" s="343">
        <v>1829985</v>
      </c>
    </row>
    <row r="38" spans="1:11" ht="18" customHeight="1">
      <c r="A38" s="43" t="s">
        <v>40</v>
      </c>
      <c r="B38" s="347">
        <v>3940</v>
      </c>
      <c r="C38" s="348" t="s">
        <v>380</v>
      </c>
      <c r="D38" s="347">
        <v>6904</v>
      </c>
      <c r="E38" s="347">
        <v>90303</v>
      </c>
      <c r="F38" s="349">
        <v>0</v>
      </c>
      <c r="G38" s="350" t="s">
        <v>374</v>
      </c>
      <c r="H38" s="351">
        <v>0</v>
      </c>
      <c r="I38" s="348" t="s">
        <v>410</v>
      </c>
      <c r="J38" s="346">
        <v>0</v>
      </c>
      <c r="K38" s="343">
        <v>869</v>
      </c>
    </row>
    <row r="39" spans="1:11" ht="18" customHeight="1">
      <c r="A39" s="43" t="s">
        <v>41</v>
      </c>
      <c r="B39" s="342">
        <v>6354728</v>
      </c>
      <c r="C39" s="342">
        <v>1241191</v>
      </c>
      <c r="D39" s="342">
        <v>1774893</v>
      </c>
      <c r="E39" s="342">
        <v>13581269</v>
      </c>
      <c r="F39" s="343">
        <v>2581215</v>
      </c>
      <c r="G39" s="344">
        <v>3804994</v>
      </c>
      <c r="H39" s="344">
        <v>1630742</v>
      </c>
      <c r="I39" s="345">
        <v>973345</v>
      </c>
      <c r="J39" s="346">
        <v>1247747</v>
      </c>
      <c r="K39" s="343">
        <v>1088831</v>
      </c>
    </row>
    <row r="40" spans="1:11" ht="18" customHeight="1" thickBot="1">
      <c r="A40" s="43" t="s">
        <v>42</v>
      </c>
      <c r="B40" s="342">
        <v>0</v>
      </c>
      <c r="C40" s="348" t="s">
        <v>380</v>
      </c>
      <c r="D40" s="342">
        <v>1440</v>
      </c>
      <c r="E40" s="342">
        <v>16581</v>
      </c>
      <c r="F40" s="352">
        <v>8806</v>
      </c>
      <c r="G40" s="353">
        <v>724</v>
      </c>
      <c r="H40" s="344">
        <v>0</v>
      </c>
      <c r="I40" s="348" t="s">
        <v>410</v>
      </c>
      <c r="J40" s="346">
        <v>0</v>
      </c>
      <c r="K40" s="343">
        <v>64704</v>
      </c>
    </row>
    <row r="41" spans="1:11" ht="18" customHeight="1" thickBot="1">
      <c r="A41" s="45" t="s">
        <v>48</v>
      </c>
      <c r="B41" s="354">
        <f>SUM(B28:B40)</f>
        <v>118310436</v>
      </c>
      <c r="C41" s="355">
        <f aca="true" t="shared" si="1" ref="C41:I41">SUM(C28:C40)</f>
        <v>29014895</v>
      </c>
      <c r="D41" s="355">
        <f t="shared" si="1"/>
        <v>53818800</v>
      </c>
      <c r="E41" s="354">
        <f t="shared" si="1"/>
        <v>186664575</v>
      </c>
      <c r="F41" s="356">
        <f t="shared" si="1"/>
        <v>63253460</v>
      </c>
      <c r="G41" s="357">
        <f t="shared" si="1"/>
        <v>52548727</v>
      </c>
      <c r="H41" s="357">
        <f t="shared" si="1"/>
        <v>22136486</v>
      </c>
      <c r="I41" s="354">
        <f t="shared" si="1"/>
        <v>14248774</v>
      </c>
      <c r="J41" s="358">
        <f>SUM(J28:J40)</f>
        <v>26934971</v>
      </c>
      <c r="K41" s="356">
        <f>SUM(K28:K40)</f>
        <v>13362237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&amp;C-14-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showGridLines="0" zoomScaleSheetLayoutView="100" zoomScalePageLayoutView="0" workbookViewId="0" topLeftCell="A1">
      <selection activeCell="A1" sqref="A1"/>
    </sheetView>
  </sheetViews>
  <sheetFormatPr defaultColWidth="11.296875" defaultRowHeight="12.75"/>
  <cols>
    <col min="1" max="1" width="11.296875" style="0" customWidth="1"/>
    <col min="2" max="8" width="11.09765625" style="0" customWidth="1"/>
  </cols>
  <sheetData>
    <row r="1" s="4" customFormat="1" ht="18" customHeight="1">
      <c r="A1" s="55" t="s">
        <v>138</v>
      </c>
    </row>
    <row r="2" spans="1:8" ht="18" customHeight="1" thickBot="1">
      <c r="A2" s="5" t="s">
        <v>80</v>
      </c>
      <c r="H2" s="2" t="s">
        <v>343</v>
      </c>
    </row>
    <row r="3" spans="1:8" s="5" customFormat="1" ht="18" customHeight="1">
      <c r="A3" s="30"/>
      <c r="B3" s="56" t="s">
        <v>82</v>
      </c>
      <c r="C3" s="56" t="s">
        <v>83</v>
      </c>
      <c r="D3" s="56" t="s">
        <v>84</v>
      </c>
      <c r="E3" s="56" t="s">
        <v>85</v>
      </c>
      <c r="F3" s="56" t="s">
        <v>86</v>
      </c>
      <c r="G3" s="56" t="s">
        <v>87</v>
      </c>
      <c r="H3" s="57" t="s">
        <v>88</v>
      </c>
    </row>
    <row r="4" spans="1:9" ht="18" customHeight="1">
      <c r="A4" s="28" t="s">
        <v>52</v>
      </c>
      <c r="B4" s="220">
        <v>387.2</v>
      </c>
      <c r="C4" s="220">
        <v>27.87</v>
      </c>
      <c r="D4" s="220">
        <v>10.29</v>
      </c>
      <c r="E4" s="220">
        <v>44.83</v>
      </c>
      <c r="F4" s="220">
        <v>97.48</v>
      </c>
      <c r="G4" s="221">
        <v>14.33</v>
      </c>
      <c r="H4" s="222">
        <f>B4-(SUM(C4:G4))</f>
        <v>192.39999999999998</v>
      </c>
      <c r="I4" s="10"/>
    </row>
    <row r="5" spans="1:9" ht="18" customHeight="1">
      <c r="A5" s="28" t="s">
        <v>57</v>
      </c>
      <c r="B5" s="220">
        <v>36.68</v>
      </c>
      <c r="C5" s="220">
        <v>3.88</v>
      </c>
      <c r="D5" s="220">
        <v>5.32</v>
      </c>
      <c r="E5" s="220">
        <v>14.94</v>
      </c>
      <c r="F5" s="223" t="s">
        <v>374</v>
      </c>
      <c r="G5" s="221">
        <v>3.01</v>
      </c>
      <c r="H5" s="222">
        <f>B5-(SUM(C5:G5))</f>
        <v>9.530000000000001</v>
      </c>
      <c r="I5" s="10"/>
    </row>
    <row r="6" spans="1:9" ht="18" customHeight="1">
      <c r="A6" s="29" t="s">
        <v>58</v>
      </c>
      <c r="B6" s="224">
        <v>50.39</v>
      </c>
      <c r="C6" s="224">
        <v>10.28</v>
      </c>
      <c r="D6" s="224">
        <v>3.06</v>
      </c>
      <c r="E6" s="224">
        <v>17.34</v>
      </c>
      <c r="F6" s="224">
        <v>0.01</v>
      </c>
      <c r="G6" s="224">
        <v>4.52</v>
      </c>
      <c r="H6" s="225">
        <f>B6-(SUM(C6:G6))</f>
        <v>15.18</v>
      </c>
      <c r="I6" s="10"/>
    </row>
    <row r="7" spans="1:9" ht="18" customHeight="1">
      <c r="A7" s="28" t="s">
        <v>68</v>
      </c>
      <c r="B7" s="220">
        <v>918.32</v>
      </c>
      <c r="C7" s="220">
        <v>50.737239</v>
      </c>
      <c r="D7" s="220">
        <v>22.684438</v>
      </c>
      <c r="E7" s="220">
        <v>59.50658</v>
      </c>
      <c r="F7" s="220">
        <v>248.857299</v>
      </c>
      <c r="G7" s="220">
        <v>38.368963</v>
      </c>
      <c r="H7" s="222">
        <v>498.165481</v>
      </c>
      <c r="I7" s="10"/>
    </row>
    <row r="8" spans="1:9" ht="18" customHeight="1">
      <c r="A8" s="28" t="s">
        <v>51</v>
      </c>
      <c r="B8" s="220">
        <v>86.05</v>
      </c>
      <c r="C8" s="220">
        <v>31.58</v>
      </c>
      <c r="D8" s="220">
        <v>6.06</v>
      </c>
      <c r="E8" s="220">
        <v>23.1</v>
      </c>
      <c r="F8" s="220">
        <v>0.15</v>
      </c>
      <c r="G8" s="220">
        <v>4.44</v>
      </c>
      <c r="H8" s="222">
        <f aca="true" t="shared" si="0" ref="H8:H13">B8-(SUM(C8:G8))</f>
        <v>20.72</v>
      </c>
      <c r="I8" s="10"/>
    </row>
    <row r="9" spans="1:9" ht="18" customHeight="1">
      <c r="A9" s="29" t="s">
        <v>59</v>
      </c>
      <c r="B9" s="226">
        <v>161.22</v>
      </c>
      <c r="C9" s="459">
        <v>35.6</v>
      </c>
      <c r="D9" s="226">
        <v>21.97</v>
      </c>
      <c r="E9" s="226">
        <v>28.87</v>
      </c>
      <c r="F9" s="226">
        <v>13.08</v>
      </c>
      <c r="G9" s="226">
        <v>9.6</v>
      </c>
      <c r="H9" s="222">
        <f t="shared" si="0"/>
        <v>52.10000000000001</v>
      </c>
      <c r="I9" s="10"/>
    </row>
    <row r="10" spans="1:9" ht="18" customHeight="1">
      <c r="A10" s="28" t="s">
        <v>56</v>
      </c>
      <c r="B10" s="220">
        <v>16.31</v>
      </c>
      <c r="C10" s="220">
        <v>3.47</v>
      </c>
      <c r="D10" s="220">
        <v>0.69</v>
      </c>
      <c r="E10" s="220">
        <v>6.39</v>
      </c>
      <c r="F10" s="220">
        <v>0.02</v>
      </c>
      <c r="G10" s="220">
        <v>1.2</v>
      </c>
      <c r="H10" s="222">
        <f t="shared" si="0"/>
        <v>4.539999999999999</v>
      </c>
      <c r="I10" s="10"/>
    </row>
    <row r="11" spans="1:9" ht="18" customHeight="1">
      <c r="A11" s="28" t="s">
        <v>55</v>
      </c>
      <c r="B11" s="227">
        <v>13.11</v>
      </c>
      <c r="C11" s="227">
        <v>1.71</v>
      </c>
      <c r="D11" s="227">
        <v>0.45</v>
      </c>
      <c r="E11" s="227">
        <v>6.58</v>
      </c>
      <c r="F11" s="227">
        <v>0.02</v>
      </c>
      <c r="G11" s="227">
        <v>1.2</v>
      </c>
      <c r="H11" s="228">
        <f t="shared" si="0"/>
        <v>3.1500000000000004</v>
      </c>
      <c r="I11" s="10"/>
    </row>
    <row r="12" spans="1:9" ht="18" customHeight="1">
      <c r="A12" s="104" t="s">
        <v>161</v>
      </c>
      <c r="B12" s="229">
        <v>32.19</v>
      </c>
      <c r="C12" s="229">
        <v>4.43</v>
      </c>
      <c r="D12" s="229">
        <v>4.32</v>
      </c>
      <c r="E12" s="229">
        <v>9.36</v>
      </c>
      <c r="F12" s="229">
        <v>1.07</v>
      </c>
      <c r="G12" s="230">
        <v>2.52</v>
      </c>
      <c r="H12" s="222">
        <f t="shared" si="0"/>
        <v>10.489999999999998</v>
      </c>
      <c r="I12" s="10"/>
    </row>
    <row r="13" spans="1:9" ht="18" customHeight="1" thickBot="1">
      <c r="A13" s="33" t="s">
        <v>54</v>
      </c>
      <c r="B13" s="231">
        <v>56.72</v>
      </c>
      <c r="C13" s="231">
        <v>8.12</v>
      </c>
      <c r="D13" s="231">
        <v>4.23</v>
      </c>
      <c r="E13" s="231">
        <v>6.51</v>
      </c>
      <c r="F13" s="231">
        <v>11.66</v>
      </c>
      <c r="G13" s="231">
        <v>1.99</v>
      </c>
      <c r="H13" s="232">
        <f t="shared" si="0"/>
        <v>24.21</v>
      </c>
      <c r="I13" s="10"/>
    </row>
  </sheetData>
  <sheetProtection/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5" t="s">
        <v>81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 t="s">
        <v>404</v>
      </c>
    </row>
    <row r="2" spans="1:15" s="5" customFormat="1" ht="120" customHeight="1">
      <c r="A2" s="32"/>
      <c r="B2" s="59" t="s">
        <v>89</v>
      </c>
      <c r="C2" s="60" t="s">
        <v>69</v>
      </c>
      <c r="D2" s="60" t="s">
        <v>70</v>
      </c>
      <c r="E2" s="60" t="s">
        <v>90</v>
      </c>
      <c r="F2" s="60" t="s">
        <v>91</v>
      </c>
      <c r="G2" s="61" t="s">
        <v>71</v>
      </c>
      <c r="H2" s="61" t="s">
        <v>92</v>
      </c>
      <c r="I2" s="59" t="s">
        <v>93</v>
      </c>
      <c r="J2" s="61" t="s">
        <v>94</v>
      </c>
      <c r="K2" s="61" t="s">
        <v>95</v>
      </c>
      <c r="L2" s="59" t="s">
        <v>96</v>
      </c>
      <c r="M2" s="61" t="s">
        <v>97</v>
      </c>
      <c r="N2" s="62" t="s">
        <v>98</v>
      </c>
      <c r="O2" s="6"/>
    </row>
    <row r="3" spans="1:15" ht="18" customHeight="1">
      <c r="A3" s="362" t="s">
        <v>52</v>
      </c>
      <c r="B3" s="363">
        <f aca="true" t="shared" si="0" ref="B3:B12">SUM(C3:N3)</f>
        <v>5792</v>
      </c>
      <c r="C3" s="363">
        <v>299</v>
      </c>
      <c r="D3" s="363">
        <v>0</v>
      </c>
      <c r="E3" s="363">
        <v>821</v>
      </c>
      <c r="F3" s="363">
        <v>89</v>
      </c>
      <c r="G3" s="363">
        <v>1917</v>
      </c>
      <c r="H3" s="363">
        <v>57</v>
      </c>
      <c r="I3" s="363">
        <v>126</v>
      </c>
      <c r="J3" s="363">
        <v>340</v>
      </c>
      <c r="K3" s="363">
        <v>231</v>
      </c>
      <c r="L3" s="363">
        <v>943</v>
      </c>
      <c r="M3" s="363">
        <v>707</v>
      </c>
      <c r="N3" s="364">
        <v>262</v>
      </c>
      <c r="O3" s="14"/>
    </row>
    <row r="4" spans="1:15" ht="18" customHeight="1">
      <c r="A4" s="365" t="s">
        <v>64</v>
      </c>
      <c r="B4" s="233">
        <f t="shared" si="0"/>
        <v>2117</v>
      </c>
      <c r="C4" s="233">
        <v>75</v>
      </c>
      <c r="D4" s="233" t="s">
        <v>374</v>
      </c>
      <c r="E4" s="233">
        <v>256</v>
      </c>
      <c r="F4" s="233">
        <v>29</v>
      </c>
      <c r="G4" s="233">
        <v>499</v>
      </c>
      <c r="H4" s="233">
        <v>19</v>
      </c>
      <c r="I4" s="233">
        <v>33</v>
      </c>
      <c r="J4" s="233">
        <v>111</v>
      </c>
      <c r="K4" s="233">
        <v>18</v>
      </c>
      <c r="L4" s="233">
        <v>390</v>
      </c>
      <c r="M4" s="233">
        <v>25</v>
      </c>
      <c r="N4" s="234">
        <v>662</v>
      </c>
      <c r="O4" s="14"/>
    </row>
    <row r="5" spans="1:15" ht="18" customHeight="1">
      <c r="A5" s="365" t="s">
        <v>58</v>
      </c>
      <c r="B5" s="233">
        <f t="shared" si="0"/>
        <v>2347</v>
      </c>
      <c r="C5" s="233">
        <v>101</v>
      </c>
      <c r="D5" s="233" t="s">
        <v>402</v>
      </c>
      <c r="E5" s="233">
        <v>571</v>
      </c>
      <c r="F5" s="233">
        <v>56</v>
      </c>
      <c r="G5" s="233">
        <v>727</v>
      </c>
      <c r="H5" s="233">
        <v>141</v>
      </c>
      <c r="I5" s="233" t="s">
        <v>402</v>
      </c>
      <c r="J5" s="233">
        <v>98</v>
      </c>
      <c r="K5" s="233">
        <v>85</v>
      </c>
      <c r="L5" s="233">
        <v>171</v>
      </c>
      <c r="M5" s="233">
        <v>346</v>
      </c>
      <c r="N5" s="234">
        <v>51</v>
      </c>
      <c r="O5" s="14"/>
    </row>
    <row r="6" spans="1:15" ht="18" customHeight="1">
      <c r="A6" s="365" t="s">
        <v>68</v>
      </c>
      <c r="B6" s="233">
        <f t="shared" si="0"/>
        <v>5215</v>
      </c>
      <c r="C6" s="233">
        <v>1143</v>
      </c>
      <c r="D6" s="233">
        <v>32</v>
      </c>
      <c r="E6" s="233">
        <v>945</v>
      </c>
      <c r="F6" s="233">
        <v>85</v>
      </c>
      <c r="G6" s="233">
        <v>1156</v>
      </c>
      <c r="H6" s="233">
        <v>101</v>
      </c>
      <c r="I6" s="233">
        <v>45</v>
      </c>
      <c r="J6" s="233">
        <v>145</v>
      </c>
      <c r="K6" s="233">
        <v>108</v>
      </c>
      <c r="L6" s="233">
        <v>370</v>
      </c>
      <c r="M6" s="233">
        <v>191</v>
      </c>
      <c r="N6" s="234">
        <v>894</v>
      </c>
      <c r="O6" s="14"/>
    </row>
    <row r="7" spans="1:15" ht="18" customHeight="1">
      <c r="A7" s="365" t="s">
        <v>51</v>
      </c>
      <c r="B7" s="233">
        <f t="shared" si="0"/>
        <v>2154</v>
      </c>
      <c r="C7" s="233">
        <v>119</v>
      </c>
      <c r="D7" s="233">
        <v>0</v>
      </c>
      <c r="E7" s="233">
        <v>416</v>
      </c>
      <c r="F7" s="233">
        <v>29</v>
      </c>
      <c r="G7" s="233">
        <v>563</v>
      </c>
      <c r="H7" s="233">
        <v>0</v>
      </c>
      <c r="I7" s="233">
        <v>108</v>
      </c>
      <c r="J7" s="233">
        <v>113</v>
      </c>
      <c r="K7" s="233">
        <v>119</v>
      </c>
      <c r="L7" s="233">
        <v>107</v>
      </c>
      <c r="M7" s="233">
        <v>364</v>
      </c>
      <c r="N7" s="234">
        <v>216</v>
      </c>
      <c r="O7" s="14"/>
    </row>
    <row r="8" spans="1:15" ht="18" customHeight="1">
      <c r="A8" s="366" t="s">
        <v>59</v>
      </c>
      <c r="B8" s="233">
        <f t="shared" si="0"/>
        <v>2832</v>
      </c>
      <c r="C8" s="233">
        <v>80</v>
      </c>
      <c r="D8" s="233">
        <v>73</v>
      </c>
      <c r="E8" s="233">
        <v>403</v>
      </c>
      <c r="F8" s="233">
        <v>35</v>
      </c>
      <c r="G8" s="233">
        <v>994</v>
      </c>
      <c r="H8" s="233">
        <v>70</v>
      </c>
      <c r="I8" s="233">
        <v>149</v>
      </c>
      <c r="J8" s="233">
        <v>94</v>
      </c>
      <c r="K8" s="233">
        <v>63</v>
      </c>
      <c r="L8" s="233">
        <v>327</v>
      </c>
      <c r="M8" s="233">
        <v>338</v>
      </c>
      <c r="N8" s="234">
        <v>206</v>
      </c>
      <c r="O8" s="14"/>
    </row>
    <row r="9" spans="1:15" ht="18" customHeight="1">
      <c r="A9" s="365" t="s">
        <v>56</v>
      </c>
      <c r="B9" s="233">
        <f t="shared" si="0"/>
        <v>1081</v>
      </c>
      <c r="C9" s="233">
        <v>75</v>
      </c>
      <c r="D9" s="233" t="s">
        <v>374</v>
      </c>
      <c r="E9" s="233">
        <v>279</v>
      </c>
      <c r="F9" s="233">
        <v>7</v>
      </c>
      <c r="G9" s="233">
        <v>493</v>
      </c>
      <c r="H9" s="233">
        <v>15</v>
      </c>
      <c r="I9" s="233">
        <v>13</v>
      </c>
      <c r="J9" s="233">
        <v>26</v>
      </c>
      <c r="K9" s="233">
        <v>26</v>
      </c>
      <c r="L9" s="233">
        <v>58</v>
      </c>
      <c r="M9" s="233">
        <v>89</v>
      </c>
      <c r="N9" s="234" t="s">
        <v>374</v>
      </c>
      <c r="O9" s="14"/>
    </row>
    <row r="10" spans="1:15" ht="18" customHeight="1">
      <c r="A10" s="365" t="s">
        <v>55</v>
      </c>
      <c r="B10" s="233">
        <f t="shared" si="0"/>
        <v>1020</v>
      </c>
      <c r="C10" s="233">
        <v>3</v>
      </c>
      <c r="D10" s="233">
        <v>0</v>
      </c>
      <c r="E10" s="233">
        <v>128</v>
      </c>
      <c r="F10" s="233">
        <v>6</v>
      </c>
      <c r="G10" s="233">
        <v>259</v>
      </c>
      <c r="H10" s="233">
        <v>27</v>
      </c>
      <c r="I10" s="233">
        <v>19</v>
      </c>
      <c r="J10" s="233">
        <v>19</v>
      </c>
      <c r="K10" s="233">
        <v>8</v>
      </c>
      <c r="L10" s="233">
        <v>330</v>
      </c>
      <c r="M10" s="233">
        <v>69</v>
      </c>
      <c r="N10" s="234">
        <v>152</v>
      </c>
      <c r="O10" s="14"/>
    </row>
    <row r="11" spans="1:14" ht="18" customHeight="1">
      <c r="A11" s="366" t="s">
        <v>161</v>
      </c>
      <c r="B11" s="233">
        <f t="shared" si="0"/>
        <v>1045</v>
      </c>
      <c r="C11" s="233">
        <v>296</v>
      </c>
      <c r="D11" s="233">
        <v>19</v>
      </c>
      <c r="E11" s="233">
        <v>103</v>
      </c>
      <c r="F11" s="233">
        <v>19</v>
      </c>
      <c r="G11" s="233">
        <v>112</v>
      </c>
      <c r="H11" s="233">
        <v>42</v>
      </c>
      <c r="I11" s="233">
        <v>17</v>
      </c>
      <c r="J11" s="233">
        <v>34</v>
      </c>
      <c r="K11" s="233" t="s">
        <v>413</v>
      </c>
      <c r="L11" s="233">
        <v>12</v>
      </c>
      <c r="M11" s="233">
        <v>149</v>
      </c>
      <c r="N11" s="234">
        <v>242</v>
      </c>
    </row>
    <row r="12" spans="1:15" ht="18" customHeight="1" thickBot="1">
      <c r="A12" s="367" t="s">
        <v>54</v>
      </c>
      <c r="B12" s="235">
        <f t="shared" si="0"/>
        <v>613</v>
      </c>
      <c r="C12" s="235">
        <v>39</v>
      </c>
      <c r="D12" s="235" t="s">
        <v>368</v>
      </c>
      <c r="E12" s="235">
        <v>111</v>
      </c>
      <c r="F12" s="235" t="s">
        <v>368</v>
      </c>
      <c r="G12" s="235">
        <v>170</v>
      </c>
      <c r="H12" s="235">
        <v>38</v>
      </c>
      <c r="I12" s="235" t="s">
        <v>368</v>
      </c>
      <c r="J12" s="235">
        <v>39</v>
      </c>
      <c r="K12" s="235">
        <v>29</v>
      </c>
      <c r="L12" s="235">
        <v>29</v>
      </c>
      <c r="M12" s="235">
        <v>79</v>
      </c>
      <c r="N12" s="368">
        <v>79</v>
      </c>
      <c r="O12" s="14"/>
    </row>
    <row r="13" spans="1:14" ht="18" customHeight="1">
      <c r="A13" s="360" t="s">
        <v>8</v>
      </c>
      <c r="B13" s="360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</row>
    <row r="14" ht="12.75">
      <c r="A14" s="121"/>
    </row>
  </sheetData>
  <sheetProtection/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4" customFormat="1" ht="18" customHeight="1">
      <c r="A1" s="55" t="s">
        <v>139</v>
      </c>
    </row>
    <row r="2" spans="1:8" ht="18" customHeight="1" thickBot="1">
      <c r="A2" s="5" t="s">
        <v>99</v>
      </c>
      <c r="B2" s="58"/>
      <c r="C2" s="58"/>
      <c r="D2" s="58"/>
      <c r="E2" s="58"/>
      <c r="F2" s="58"/>
      <c r="G2" s="58"/>
      <c r="H2" s="2" t="s">
        <v>344</v>
      </c>
    </row>
    <row r="3" spans="1:8" s="5" customFormat="1" ht="18" customHeight="1">
      <c r="A3" s="467"/>
      <c r="B3" s="464" t="s">
        <v>100</v>
      </c>
      <c r="C3" s="462" t="s">
        <v>101</v>
      </c>
      <c r="D3" s="463"/>
      <c r="E3" s="463"/>
      <c r="F3" s="463"/>
      <c r="G3" s="463"/>
      <c r="H3" s="463"/>
    </row>
    <row r="4" spans="1:8" s="5" customFormat="1" ht="18" customHeight="1">
      <c r="A4" s="468"/>
      <c r="B4" s="465"/>
      <c r="C4" s="470" t="s">
        <v>102</v>
      </c>
      <c r="D4" s="471" t="s">
        <v>103</v>
      </c>
      <c r="E4" s="472"/>
      <c r="F4" s="471" t="s">
        <v>104</v>
      </c>
      <c r="G4" s="473"/>
      <c r="H4" s="473"/>
    </row>
    <row r="5" spans="1:8" s="5" customFormat="1" ht="18" customHeight="1">
      <c r="A5" s="469"/>
      <c r="B5" s="466"/>
      <c r="C5" s="466"/>
      <c r="D5" s="64" t="s">
        <v>105</v>
      </c>
      <c r="E5" s="64" t="s">
        <v>106</v>
      </c>
      <c r="F5" s="64" t="s">
        <v>107</v>
      </c>
      <c r="G5" s="64" t="s">
        <v>50</v>
      </c>
      <c r="H5" s="63" t="s">
        <v>108</v>
      </c>
    </row>
    <row r="6" spans="1:9" ht="18" customHeight="1">
      <c r="A6" s="31" t="s">
        <v>52</v>
      </c>
      <c r="B6" s="236">
        <v>156808</v>
      </c>
      <c r="C6" s="236">
        <f>SUM(D6:E6)</f>
        <v>384263</v>
      </c>
      <c r="D6" s="236">
        <v>194617</v>
      </c>
      <c r="E6" s="236">
        <v>189646</v>
      </c>
      <c r="F6" s="236">
        <v>57048</v>
      </c>
      <c r="G6" s="236">
        <v>243200</v>
      </c>
      <c r="H6" s="237">
        <v>84015</v>
      </c>
      <c r="I6" s="3"/>
    </row>
    <row r="7" spans="1:9" ht="18" customHeight="1">
      <c r="A7" s="28" t="s">
        <v>57</v>
      </c>
      <c r="B7" s="238">
        <v>27478</v>
      </c>
      <c r="C7" s="238">
        <f>SUM(D7:E7)</f>
        <v>72025</v>
      </c>
      <c r="D7" s="238">
        <v>36860</v>
      </c>
      <c r="E7" s="238">
        <v>35165</v>
      </c>
      <c r="F7" s="238">
        <v>10327</v>
      </c>
      <c r="G7" s="238">
        <v>45300</v>
      </c>
      <c r="H7" s="239">
        <v>16398</v>
      </c>
      <c r="I7" s="3"/>
    </row>
    <row r="8" spans="1:9" ht="18" customHeight="1">
      <c r="A8" s="28" t="s">
        <v>58</v>
      </c>
      <c r="B8" s="240">
        <v>63930</v>
      </c>
      <c r="C8" s="238">
        <f>SUM(D8:E8)</f>
        <v>150061</v>
      </c>
      <c r="D8" s="238">
        <v>78730</v>
      </c>
      <c r="E8" s="238">
        <v>71331</v>
      </c>
      <c r="F8" s="238">
        <v>22130</v>
      </c>
      <c r="G8" s="238">
        <v>99044</v>
      </c>
      <c r="H8" s="239">
        <v>28887</v>
      </c>
      <c r="I8" s="3"/>
    </row>
    <row r="9" spans="1:9" ht="18" customHeight="1">
      <c r="A9" s="28" t="s">
        <v>68</v>
      </c>
      <c r="B9" s="238">
        <v>175807</v>
      </c>
      <c r="C9" s="238">
        <f aca="true" t="shared" si="0" ref="C9:C15">SUM(D9:E9)</f>
        <v>424716</v>
      </c>
      <c r="D9" s="238">
        <v>221962</v>
      </c>
      <c r="E9" s="238">
        <v>202754</v>
      </c>
      <c r="F9" s="238">
        <v>61035</v>
      </c>
      <c r="G9" s="238">
        <v>272670</v>
      </c>
      <c r="H9" s="239">
        <v>91011</v>
      </c>
      <c r="I9" s="3"/>
    </row>
    <row r="10" spans="1:9" ht="18" customHeight="1">
      <c r="A10" s="28" t="s">
        <v>51</v>
      </c>
      <c r="B10" s="238">
        <v>73193</v>
      </c>
      <c r="C10" s="238">
        <f t="shared" si="0"/>
        <v>186806</v>
      </c>
      <c r="D10" s="238">
        <v>95854</v>
      </c>
      <c r="E10" s="238">
        <v>90952</v>
      </c>
      <c r="F10" s="238">
        <v>29184</v>
      </c>
      <c r="G10" s="238">
        <v>120332</v>
      </c>
      <c r="H10" s="239">
        <v>37290</v>
      </c>
      <c r="I10" s="3"/>
    </row>
    <row r="11" spans="1:9" ht="18" customHeight="1">
      <c r="A11" s="29" t="s">
        <v>59</v>
      </c>
      <c r="B11" s="238">
        <v>62022</v>
      </c>
      <c r="C11" s="238">
        <f t="shared" si="0"/>
        <v>171162</v>
      </c>
      <c r="D11" s="238">
        <v>86495</v>
      </c>
      <c r="E11" s="238">
        <v>84667</v>
      </c>
      <c r="F11" s="238">
        <v>24586</v>
      </c>
      <c r="G11" s="238">
        <v>105304</v>
      </c>
      <c r="H11" s="239">
        <v>41272</v>
      </c>
      <c r="I11" s="3"/>
    </row>
    <row r="12" spans="1:9" ht="18" customHeight="1">
      <c r="A12" s="28" t="s">
        <v>56</v>
      </c>
      <c r="B12" s="238">
        <v>31088</v>
      </c>
      <c r="C12" s="238">
        <v>71258</v>
      </c>
      <c r="D12" s="238">
        <v>37486</v>
      </c>
      <c r="E12" s="238">
        <v>33772</v>
      </c>
      <c r="F12" s="238">
        <v>10389</v>
      </c>
      <c r="G12" s="238">
        <v>47087</v>
      </c>
      <c r="H12" s="239">
        <v>13782</v>
      </c>
      <c r="I12" s="3"/>
    </row>
    <row r="13" spans="1:9" ht="18" customHeight="1">
      <c r="A13" s="28" t="s">
        <v>55</v>
      </c>
      <c r="B13" s="241">
        <v>18888</v>
      </c>
      <c r="C13" s="241">
        <f t="shared" si="0"/>
        <v>47277</v>
      </c>
      <c r="D13" s="241">
        <v>24500</v>
      </c>
      <c r="E13" s="241">
        <v>22777</v>
      </c>
      <c r="F13" s="241">
        <v>7567</v>
      </c>
      <c r="G13" s="241">
        <v>30814</v>
      </c>
      <c r="H13" s="242">
        <v>8896</v>
      </c>
      <c r="I13" s="3"/>
    </row>
    <row r="14" spans="1:9" s="8" customFormat="1" ht="20.25" customHeight="1">
      <c r="A14" s="106" t="s">
        <v>161</v>
      </c>
      <c r="B14" s="243">
        <v>23605</v>
      </c>
      <c r="C14" s="238">
        <f t="shared" si="0"/>
        <v>60668</v>
      </c>
      <c r="D14" s="243">
        <v>31219</v>
      </c>
      <c r="E14" s="243">
        <v>29449</v>
      </c>
      <c r="F14" s="243">
        <v>10133</v>
      </c>
      <c r="G14" s="243">
        <v>40291</v>
      </c>
      <c r="H14" s="244">
        <v>10244</v>
      </c>
      <c r="I14" s="9"/>
    </row>
    <row r="15" spans="1:9" ht="18" customHeight="1">
      <c r="A15" s="105" t="s">
        <v>54</v>
      </c>
      <c r="B15" s="245">
        <v>14759</v>
      </c>
      <c r="C15" s="246">
        <f t="shared" si="0"/>
        <v>40437</v>
      </c>
      <c r="D15" s="245">
        <v>20459</v>
      </c>
      <c r="E15" s="245">
        <v>19978</v>
      </c>
      <c r="F15" s="245">
        <v>6870</v>
      </c>
      <c r="G15" s="245">
        <v>25264</v>
      </c>
      <c r="H15" s="247">
        <v>8303</v>
      </c>
      <c r="I15" s="3"/>
    </row>
    <row r="16" spans="1:8" ht="21" customHeight="1" thickBot="1">
      <c r="A16" s="130" t="s">
        <v>144</v>
      </c>
      <c r="B16" s="248">
        <f aca="true" t="shared" si="1" ref="B16:H16">SUM(B6:B15)</f>
        <v>647578</v>
      </c>
      <c r="C16" s="248">
        <f t="shared" si="1"/>
        <v>1608673</v>
      </c>
      <c r="D16" s="248">
        <f t="shared" si="1"/>
        <v>828182</v>
      </c>
      <c r="E16" s="248">
        <f t="shared" si="1"/>
        <v>780491</v>
      </c>
      <c r="F16" s="248">
        <f t="shared" si="1"/>
        <v>239269</v>
      </c>
      <c r="G16" s="248">
        <f t="shared" si="1"/>
        <v>1029306</v>
      </c>
      <c r="H16" s="249">
        <f t="shared" si="1"/>
        <v>340098</v>
      </c>
    </row>
    <row r="21" ht="12.75">
      <c r="G21" s="17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&amp;C-4-</oddFooter>
  </headerFooter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/>
  <cols>
    <col min="1" max="1" width="12.3984375" style="94" customWidth="1"/>
    <col min="2" max="8" width="11.69921875" style="94" customWidth="1"/>
    <col min="9" max="16384" width="9.09765625" style="94" customWidth="1"/>
  </cols>
  <sheetData>
    <row r="1" spans="1:8" ht="18" customHeight="1" thickBot="1">
      <c r="A1" s="24" t="s">
        <v>178</v>
      </c>
      <c r="B1" s="99"/>
      <c r="C1" s="99"/>
      <c r="D1" s="99"/>
      <c r="E1" s="99"/>
      <c r="F1" s="99"/>
      <c r="G1" s="99"/>
      <c r="H1" s="155" t="s">
        <v>345</v>
      </c>
    </row>
    <row r="2" spans="1:8" s="95" customFormat="1" ht="18" customHeight="1">
      <c r="A2" s="136"/>
      <c r="B2" s="132" t="s">
        <v>158</v>
      </c>
      <c r="C2" s="132" t="s">
        <v>179</v>
      </c>
      <c r="D2" s="132" t="s">
        <v>145</v>
      </c>
      <c r="E2" s="132" t="s">
        <v>146</v>
      </c>
      <c r="F2" s="132" t="s">
        <v>180</v>
      </c>
      <c r="G2" s="132" t="s">
        <v>181</v>
      </c>
      <c r="H2" s="133" t="s">
        <v>147</v>
      </c>
    </row>
    <row r="3" spans="1:9" ht="18.75" customHeight="1">
      <c r="A3" s="137" t="s">
        <v>52</v>
      </c>
      <c r="B3" s="250">
        <f>SUM(C3:H3)</f>
        <v>9668</v>
      </c>
      <c r="C3" s="251">
        <v>3101</v>
      </c>
      <c r="D3" s="251">
        <v>1387</v>
      </c>
      <c r="E3" s="251">
        <v>1621</v>
      </c>
      <c r="F3" s="251">
        <v>1644</v>
      </c>
      <c r="G3" s="251">
        <v>139</v>
      </c>
      <c r="H3" s="252">
        <v>1776</v>
      </c>
      <c r="I3" s="96"/>
    </row>
    <row r="4" spans="1:9" ht="18.75" customHeight="1">
      <c r="A4" s="131" t="s">
        <v>57</v>
      </c>
      <c r="B4" s="253">
        <f aca="true" t="shared" si="0" ref="B4:B12">SUM(C4:H4)</f>
        <v>3580</v>
      </c>
      <c r="C4" s="254">
        <v>1802</v>
      </c>
      <c r="D4" s="254">
        <v>83</v>
      </c>
      <c r="E4" s="254">
        <v>347</v>
      </c>
      <c r="F4" s="254">
        <v>393</v>
      </c>
      <c r="G4" s="254">
        <v>155</v>
      </c>
      <c r="H4" s="255">
        <v>800</v>
      </c>
      <c r="I4" s="96"/>
    </row>
    <row r="5" spans="1:9" ht="18.75" customHeight="1">
      <c r="A5" s="131" t="s">
        <v>58</v>
      </c>
      <c r="B5" s="253">
        <f t="shared" si="0"/>
        <v>4036</v>
      </c>
      <c r="C5" s="254">
        <v>708</v>
      </c>
      <c r="D5" s="254">
        <v>318</v>
      </c>
      <c r="E5" s="254">
        <v>931</v>
      </c>
      <c r="F5" s="254">
        <v>1089</v>
      </c>
      <c r="G5" s="254">
        <v>60</v>
      </c>
      <c r="H5" s="255">
        <v>930</v>
      </c>
      <c r="I5" s="96"/>
    </row>
    <row r="6" spans="1:9" ht="18.75" customHeight="1">
      <c r="A6" s="134" t="s">
        <v>68</v>
      </c>
      <c r="B6" s="253">
        <f t="shared" si="0"/>
        <v>15017</v>
      </c>
      <c r="C6" s="256">
        <v>5525</v>
      </c>
      <c r="D6" s="256">
        <v>1265</v>
      </c>
      <c r="E6" s="256">
        <v>2676</v>
      </c>
      <c r="F6" s="256">
        <v>1599</v>
      </c>
      <c r="G6" s="256">
        <v>697</v>
      </c>
      <c r="H6" s="257">
        <v>3255</v>
      </c>
      <c r="I6" s="96"/>
    </row>
    <row r="7" spans="1:9" ht="18.75" customHeight="1">
      <c r="A7" s="131" t="s">
        <v>51</v>
      </c>
      <c r="B7" s="253">
        <f t="shared" si="0"/>
        <v>6253</v>
      </c>
      <c r="C7" s="256">
        <v>1983</v>
      </c>
      <c r="D7" s="254">
        <v>331</v>
      </c>
      <c r="E7" s="254">
        <v>1001</v>
      </c>
      <c r="F7" s="254">
        <v>1671</v>
      </c>
      <c r="G7" s="254">
        <v>123</v>
      </c>
      <c r="H7" s="255">
        <v>1144</v>
      </c>
      <c r="I7" s="96"/>
    </row>
    <row r="8" spans="1:9" ht="18.75" customHeight="1">
      <c r="A8" s="131" t="s">
        <v>59</v>
      </c>
      <c r="B8" s="253">
        <f t="shared" si="0"/>
        <v>7181</v>
      </c>
      <c r="C8" s="254">
        <v>2735</v>
      </c>
      <c r="D8" s="254">
        <v>279</v>
      </c>
      <c r="E8" s="254">
        <v>724</v>
      </c>
      <c r="F8" s="254">
        <v>1070</v>
      </c>
      <c r="G8" s="254">
        <v>445</v>
      </c>
      <c r="H8" s="255">
        <v>1928</v>
      </c>
      <c r="I8" s="96"/>
    </row>
    <row r="9" spans="1:9" ht="18.75" customHeight="1">
      <c r="A9" s="131" t="s">
        <v>56</v>
      </c>
      <c r="B9" s="253">
        <f t="shared" si="0"/>
        <v>4432</v>
      </c>
      <c r="C9" s="254">
        <v>2282</v>
      </c>
      <c r="D9" s="254">
        <v>130</v>
      </c>
      <c r="E9" s="254">
        <v>491</v>
      </c>
      <c r="F9" s="254">
        <v>599</v>
      </c>
      <c r="G9" s="254">
        <v>257</v>
      </c>
      <c r="H9" s="255">
        <v>673</v>
      </c>
      <c r="I9" s="96"/>
    </row>
    <row r="10" spans="1:9" ht="18.75" customHeight="1">
      <c r="A10" s="131" t="s">
        <v>55</v>
      </c>
      <c r="B10" s="256">
        <v>2764</v>
      </c>
      <c r="C10" s="256">
        <v>1484</v>
      </c>
      <c r="D10" s="256">
        <v>140</v>
      </c>
      <c r="E10" s="256">
        <v>203</v>
      </c>
      <c r="F10" s="256">
        <v>327</v>
      </c>
      <c r="G10" s="256">
        <v>71</v>
      </c>
      <c r="H10" s="257">
        <v>539</v>
      </c>
      <c r="I10" s="96"/>
    </row>
    <row r="11" spans="1:9" s="93" customFormat="1" ht="18.75" customHeight="1">
      <c r="A11" s="135" t="s">
        <v>161</v>
      </c>
      <c r="B11" s="253">
        <f t="shared" si="0"/>
        <v>1722</v>
      </c>
      <c r="C11" s="254">
        <v>589</v>
      </c>
      <c r="D11" s="253">
        <v>129</v>
      </c>
      <c r="E11" s="253">
        <v>320</v>
      </c>
      <c r="F11" s="253">
        <v>273</v>
      </c>
      <c r="G11" s="253">
        <v>59</v>
      </c>
      <c r="H11" s="255">
        <v>352</v>
      </c>
      <c r="I11" s="97"/>
    </row>
    <row r="12" spans="1:9" ht="18.75" customHeight="1">
      <c r="A12" s="131" t="s">
        <v>54</v>
      </c>
      <c r="B12" s="258">
        <f t="shared" si="0"/>
        <v>863</v>
      </c>
      <c r="C12" s="254">
        <v>226</v>
      </c>
      <c r="D12" s="253">
        <v>27</v>
      </c>
      <c r="E12" s="253">
        <v>125</v>
      </c>
      <c r="F12" s="253">
        <v>217</v>
      </c>
      <c r="G12" s="253">
        <v>19</v>
      </c>
      <c r="H12" s="255">
        <v>249</v>
      </c>
      <c r="I12" s="96"/>
    </row>
    <row r="13" spans="1:8" s="98" customFormat="1" ht="18.75" customHeight="1" thickBot="1">
      <c r="A13" s="138" t="s">
        <v>144</v>
      </c>
      <c r="B13" s="259">
        <f>SUM(B3:B12)</f>
        <v>55516</v>
      </c>
      <c r="C13" s="259">
        <f aca="true" t="shared" si="1" ref="C13:H13">SUM(C3:C12)</f>
        <v>20435</v>
      </c>
      <c r="D13" s="259">
        <f t="shared" si="1"/>
        <v>4089</v>
      </c>
      <c r="E13" s="259">
        <f t="shared" si="1"/>
        <v>8439</v>
      </c>
      <c r="F13" s="259">
        <f t="shared" si="1"/>
        <v>8882</v>
      </c>
      <c r="G13" s="259">
        <f t="shared" si="1"/>
        <v>2025</v>
      </c>
      <c r="H13" s="331">
        <f t="shared" si="1"/>
        <v>11646</v>
      </c>
    </row>
  </sheetData>
  <sheetProtection/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4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/>
  <cols>
    <col min="1" max="1" width="7.69921875" style="146" customWidth="1"/>
    <col min="2" max="2" width="9.09765625" style="146" customWidth="1"/>
    <col min="3" max="7" width="9.3984375" style="146" bestFit="1" customWidth="1"/>
    <col min="8" max="8" width="10.09765625" style="146" customWidth="1"/>
    <col min="9" max="9" width="10" style="146" bestFit="1" customWidth="1"/>
    <col min="10" max="10" width="9.3984375" style="146" bestFit="1" customWidth="1"/>
    <col min="11" max="16384" width="9.09765625" style="146" customWidth="1"/>
  </cols>
  <sheetData>
    <row r="1" spans="1:10" ht="18" customHeight="1" thickBot="1">
      <c r="A1" s="18" t="s">
        <v>148</v>
      </c>
      <c r="J1" s="260" t="s">
        <v>223</v>
      </c>
    </row>
    <row r="2" spans="1:10" s="18" customFormat="1" ht="20.25" customHeight="1">
      <c r="A2" s="482"/>
      <c r="B2" s="479" t="s">
        <v>109</v>
      </c>
      <c r="C2" s="479" t="s">
        <v>110</v>
      </c>
      <c r="D2" s="479"/>
      <c r="E2" s="479"/>
      <c r="F2" s="479" t="s">
        <v>111</v>
      </c>
      <c r="G2" s="479"/>
      <c r="H2" s="479"/>
      <c r="I2" s="480"/>
      <c r="J2" s="480" t="s">
        <v>112</v>
      </c>
    </row>
    <row r="3" spans="1:10" s="18" customFormat="1" ht="30" customHeight="1">
      <c r="A3" s="483"/>
      <c r="B3" s="484"/>
      <c r="C3" s="66" t="s">
        <v>113</v>
      </c>
      <c r="D3" s="66" t="s">
        <v>114</v>
      </c>
      <c r="E3" s="67" t="s">
        <v>115</v>
      </c>
      <c r="F3" s="66" t="s">
        <v>116</v>
      </c>
      <c r="G3" s="66" t="s">
        <v>117</v>
      </c>
      <c r="H3" s="67" t="s">
        <v>159</v>
      </c>
      <c r="I3" s="68" t="s">
        <v>115</v>
      </c>
      <c r="J3" s="481"/>
    </row>
    <row r="4" spans="1:12" ht="18" customHeight="1">
      <c r="A4" s="474" t="s">
        <v>62</v>
      </c>
      <c r="B4" s="147" t="s">
        <v>76</v>
      </c>
      <c r="C4" s="165">
        <v>3736</v>
      </c>
      <c r="D4" s="165">
        <v>2459</v>
      </c>
      <c r="E4" s="158">
        <f aca="true" t="shared" si="0" ref="E4:E17">C4-D4</f>
        <v>1277</v>
      </c>
      <c r="F4" s="165">
        <v>17840</v>
      </c>
      <c r="G4" s="165">
        <v>16116</v>
      </c>
      <c r="H4" s="165">
        <v>145</v>
      </c>
      <c r="I4" s="159">
        <f>F4-G4+H4</f>
        <v>1869</v>
      </c>
      <c r="J4" s="159">
        <f>E4+I4</f>
        <v>3146</v>
      </c>
      <c r="L4" s="148"/>
    </row>
    <row r="5" spans="1:10" ht="18" customHeight="1">
      <c r="A5" s="477"/>
      <c r="B5" s="147" t="s">
        <v>164</v>
      </c>
      <c r="C5" s="165">
        <v>3954</v>
      </c>
      <c r="D5" s="165">
        <v>2715</v>
      </c>
      <c r="E5" s="158">
        <f t="shared" si="0"/>
        <v>1239</v>
      </c>
      <c r="F5" s="165">
        <v>13114</v>
      </c>
      <c r="G5" s="165">
        <v>14426</v>
      </c>
      <c r="H5" s="165">
        <v>-63</v>
      </c>
      <c r="I5" s="159">
        <f>F5-G5+H5</f>
        <v>-1375</v>
      </c>
      <c r="J5" s="159">
        <f>E5+I5</f>
        <v>-136</v>
      </c>
    </row>
    <row r="6" spans="1:10" ht="18" customHeight="1">
      <c r="A6" s="477"/>
      <c r="B6" s="149" t="s">
        <v>346</v>
      </c>
      <c r="C6" s="164">
        <v>3850</v>
      </c>
      <c r="D6" s="164">
        <v>2947</v>
      </c>
      <c r="E6" s="158">
        <f t="shared" si="0"/>
        <v>903</v>
      </c>
      <c r="F6" s="164">
        <v>15359</v>
      </c>
      <c r="G6" s="164">
        <v>13964</v>
      </c>
      <c r="H6" s="164">
        <v>-50</v>
      </c>
      <c r="I6" s="161">
        <v>1345</v>
      </c>
      <c r="J6" s="161">
        <v>2248</v>
      </c>
    </row>
    <row r="7" spans="1:10" ht="18" customHeight="1">
      <c r="A7" s="478"/>
      <c r="B7" s="261" t="s">
        <v>347</v>
      </c>
      <c r="C7" s="164">
        <v>3677</v>
      </c>
      <c r="D7" s="164">
        <v>2843</v>
      </c>
      <c r="E7" s="262">
        <f t="shared" si="0"/>
        <v>834</v>
      </c>
      <c r="F7" s="164">
        <v>15664</v>
      </c>
      <c r="G7" s="164">
        <v>14703</v>
      </c>
      <c r="H7" s="164">
        <v>76</v>
      </c>
      <c r="I7" s="161">
        <f>F7-G7+H7</f>
        <v>1037</v>
      </c>
      <c r="J7" s="161">
        <f>E7+I7</f>
        <v>1871</v>
      </c>
    </row>
    <row r="8" spans="1:10" ht="18" customHeight="1">
      <c r="A8" s="474" t="s">
        <v>75</v>
      </c>
      <c r="B8" s="147" t="s">
        <v>76</v>
      </c>
      <c r="C8" s="165">
        <v>706</v>
      </c>
      <c r="D8" s="165">
        <v>543</v>
      </c>
      <c r="E8" s="158">
        <f t="shared" si="0"/>
        <v>163</v>
      </c>
      <c r="F8" s="165">
        <v>3470</v>
      </c>
      <c r="G8" s="165">
        <v>2891</v>
      </c>
      <c r="H8" s="165">
        <f>28-36</f>
        <v>-8</v>
      </c>
      <c r="I8" s="159">
        <f aca="true" t="shared" si="1" ref="I8:I43">F8-G8+H8</f>
        <v>571</v>
      </c>
      <c r="J8" s="159">
        <f aca="true" t="shared" si="2" ref="J8:J43">E8+I8</f>
        <v>734</v>
      </c>
    </row>
    <row r="9" spans="1:10" ht="18" customHeight="1">
      <c r="A9" s="477"/>
      <c r="B9" s="147" t="s">
        <v>164</v>
      </c>
      <c r="C9" s="165">
        <v>732</v>
      </c>
      <c r="D9" s="165">
        <v>608</v>
      </c>
      <c r="E9" s="158">
        <f t="shared" si="0"/>
        <v>124</v>
      </c>
      <c r="F9" s="165">
        <v>2440</v>
      </c>
      <c r="G9" s="165">
        <v>2789</v>
      </c>
      <c r="H9" s="165">
        <f>21-25</f>
        <v>-4</v>
      </c>
      <c r="I9" s="159">
        <f t="shared" si="1"/>
        <v>-353</v>
      </c>
      <c r="J9" s="159">
        <f t="shared" si="2"/>
        <v>-229</v>
      </c>
    </row>
    <row r="10" spans="1:10" ht="18" customHeight="1">
      <c r="A10" s="477"/>
      <c r="B10" s="149" t="s">
        <v>348</v>
      </c>
      <c r="C10" s="164">
        <v>619</v>
      </c>
      <c r="D10" s="164">
        <v>651</v>
      </c>
      <c r="E10" s="160">
        <f t="shared" si="0"/>
        <v>-32</v>
      </c>
      <c r="F10" s="164">
        <v>2755</v>
      </c>
      <c r="G10" s="164">
        <v>2652</v>
      </c>
      <c r="H10" s="164">
        <v>-142</v>
      </c>
      <c r="I10" s="159">
        <f t="shared" si="1"/>
        <v>-39</v>
      </c>
      <c r="J10" s="159">
        <f t="shared" si="2"/>
        <v>-71</v>
      </c>
    </row>
    <row r="11" spans="1:10" ht="18" customHeight="1">
      <c r="A11" s="478"/>
      <c r="B11" s="261" t="s">
        <v>347</v>
      </c>
      <c r="C11" s="164">
        <v>585</v>
      </c>
      <c r="D11" s="164">
        <v>672</v>
      </c>
      <c r="E11" s="160">
        <f t="shared" si="0"/>
        <v>-87</v>
      </c>
      <c r="F11" s="164">
        <v>3252</v>
      </c>
      <c r="G11" s="164">
        <v>2636</v>
      </c>
      <c r="H11" s="164">
        <v>-117</v>
      </c>
      <c r="I11" s="263">
        <f t="shared" si="1"/>
        <v>499</v>
      </c>
      <c r="J11" s="263">
        <f t="shared" si="2"/>
        <v>412</v>
      </c>
    </row>
    <row r="12" spans="1:10" ht="18" customHeight="1">
      <c r="A12" s="474" t="s">
        <v>61</v>
      </c>
      <c r="B12" s="147" t="s">
        <v>76</v>
      </c>
      <c r="C12" s="165">
        <v>1722</v>
      </c>
      <c r="D12" s="165">
        <v>786</v>
      </c>
      <c r="E12" s="158">
        <f t="shared" si="0"/>
        <v>936</v>
      </c>
      <c r="F12" s="165">
        <v>9918</v>
      </c>
      <c r="G12" s="165">
        <v>9149</v>
      </c>
      <c r="H12" s="165">
        <v>40</v>
      </c>
      <c r="I12" s="159">
        <f t="shared" si="1"/>
        <v>809</v>
      </c>
      <c r="J12" s="159">
        <f t="shared" si="2"/>
        <v>1745</v>
      </c>
    </row>
    <row r="13" spans="1:10" ht="18" customHeight="1">
      <c r="A13" s="475"/>
      <c r="B13" s="147" t="s">
        <v>164</v>
      </c>
      <c r="C13" s="165">
        <v>1790</v>
      </c>
      <c r="D13" s="165">
        <v>905</v>
      </c>
      <c r="E13" s="158">
        <f t="shared" si="0"/>
        <v>885</v>
      </c>
      <c r="F13" s="165">
        <v>7707</v>
      </c>
      <c r="G13" s="165">
        <v>8613</v>
      </c>
      <c r="H13" s="165">
        <v>35</v>
      </c>
      <c r="I13" s="159">
        <f t="shared" si="1"/>
        <v>-871</v>
      </c>
      <c r="J13" s="159">
        <f t="shared" si="2"/>
        <v>14</v>
      </c>
    </row>
    <row r="14" spans="1:10" ht="18" customHeight="1">
      <c r="A14" s="475"/>
      <c r="B14" s="149" t="s">
        <v>348</v>
      </c>
      <c r="C14" s="164">
        <v>1721</v>
      </c>
      <c r="D14" s="164">
        <v>1016</v>
      </c>
      <c r="E14" s="160">
        <f t="shared" si="0"/>
        <v>705</v>
      </c>
      <c r="F14" s="164">
        <v>8441</v>
      </c>
      <c r="G14" s="164">
        <v>8455</v>
      </c>
      <c r="H14" s="164">
        <v>-81</v>
      </c>
      <c r="I14" s="161">
        <f t="shared" si="1"/>
        <v>-95</v>
      </c>
      <c r="J14" s="161">
        <f t="shared" si="2"/>
        <v>610</v>
      </c>
    </row>
    <row r="15" spans="1:10" ht="18" customHeight="1">
      <c r="A15" s="476"/>
      <c r="B15" s="261" t="s">
        <v>347</v>
      </c>
      <c r="C15" s="164">
        <v>1684</v>
      </c>
      <c r="D15" s="164">
        <v>1077</v>
      </c>
      <c r="E15" s="160">
        <f t="shared" si="0"/>
        <v>607</v>
      </c>
      <c r="F15" s="164">
        <v>8791</v>
      </c>
      <c r="G15" s="164">
        <v>8380</v>
      </c>
      <c r="H15" s="164">
        <v>-62</v>
      </c>
      <c r="I15" s="161">
        <f t="shared" si="1"/>
        <v>349</v>
      </c>
      <c r="J15" s="161">
        <f t="shared" si="2"/>
        <v>956</v>
      </c>
    </row>
    <row r="16" spans="1:10" ht="18" customHeight="1">
      <c r="A16" s="474" t="s">
        <v>67</v>
      </c>
      <c r="B16" s="147" t="s">
        <v>76</v>
      </c>
      <c r="C16" s="165">
        <v>4152</v>
      </c>
      <c r="D16" s="165">
        <v>2083</v>
      </c>
      <c r="E16" s="158">
        <f t="shared" si="0"/>
        <v>2069</v>
      </c>
      <c r="F16" s="165">
        <v>19485</v>
      </c>
      <c r="G16" s="165">
        <v>17072</v>
      </c>
      <c r="H16" s="165">
        <v>-19</v>
      </c>
      <c r="I16" s="159">
        <f t="shared" si="1"/>
        <v>2394</v>
      </c>
      <c r="J16" s="159">
        <f t="shared" si="2"/>
        <v>4463</v>
      </c>
    </row>
    <row r="17" spans="1:10" ht="18" customHeight="1">
      <c r="A17" s="475"/>
      <c r="B17" s="147" t="s">
        <v>164</v>
      </c>
      <c r="C17" s="165">
        <v>4411</v>
      </c>
      <c r="D17" s="165">
        <v>2644</v>
      </c>
      <c r="E17" s="158">
        <f t="shared" si="0"/>
        <v>1767</v>
      </c>
      <c r="F17" s="165">
        <v>14880</v>
      </c>
      <c r="G17" s="165">
        <v>16809</v>
      </c>
      <c r="H17" s="165">
        <v>-89</v>
      </c>
      <c r="I17" s="159">
        <f t="shared" si="1"/>
        <v>-2018</v>
      </c>
      <c r="J17" s="159">
        <f t="shared" si="2"/>
        <v>-251</v>
      </c>
    </row>
    <row r="18" spans="1:10" ht="18" customHeight="1">
      <c r="A18" s="475"/>
      <c r="B18" s="149" t="s">
        <v>348</v>
      </c>
      <c r="C18" s="164">
        <v>4016</v>
      </c>
      <c r="D18" s="164">
        <v>3034</v>
      </c>
      <c r="E18" s="160">
        <v>982</v>
      </c>
      <c r="F18" s="164">
        <v>17342</v>
      </c>
      <c r="G18" s="164">
        <v>17321</v>
      </c>
      <c r="H18" s="164">
        <v>-179</v>
      </c>
      <c r="I18" s="161">
        <f t="shared" si="1"/>
        <v>-158</v>
      </c>
      <c r="J18" s="159">
        <f t="shared" si="2"/>
        <v>824</v>
      </c>
    </row>
    <row r="19" spans="1:10" ht="18" customHeight="1">
      <c r="A19" s="476"/>
      <c r="B19" s="261" t="s">
        <v>347</v>
      </c>
      <c r="C19" s="164">
        <v>3870</v>
      </c>
      <c r="D19" s="164">
        <v>3056</v>
      </c>
      <c r="E19" s="160">
        <f>C19-D19</f>
        <v>814</v>
      </c>
      <c r="F19" s="164">
        <v>18152</v>
      </c>
      <c r="G19" s="164">
        <v>17584</v>
      </c>
      <c r="H19" s="164">
        <v>193</v>
      </c>
      <c r="I19" s="161">
        <f t="shared" si="1"/>
        <v>761</v>
      </c>
      <c r="J19" s="263">
        <f t="shared" si="2"/>
        <v>1575</v>
      </c>
    </row>
    <row r="20" spans="1:10" ht="18" customHeight="1">
      <c r="A20" s="474" t="s">
        <v>77</v>
      </c>
      <c r="B20" s="147" t="s">
        <v>76</v>
      </c>
      <c r="C20" s="165">
        <v>2016</v>
      </c>
      <c r="D20" s="165">
        <v>964</v>
      </c>
      <c r="E20" s="158">
        <f>C20-D20</f>
        <v>1052</v>
      </c>
      <c r="F20" s="165">
        <v>9920</v>
      </c>
      <c r="G20" s="165">
        <v>8111</v>
      </c>
      <c r="H20" s="165">
        <v>18</v>
      </c>
      <c r="I20" s="159">
        <f t="shared" si="1"/>
        <v>1827</v>
      </c>
      <c r="J20" s="159">
        <f t="shared" si="2"/>
        <v>2879</v>
      </c>
    </row>
    <row r="21" spans="1:10" ht="18" customHeight="1">
      <c r="A21" s="475"/>
      <c r="B21" s="147" t="s">
        <v>164</v>
      </c>
      <c r="C21" s="165">
        <v>2073</v>
      </c>
      <c r="D21" s="165">
        <v>1102</v>
      </c>
      <c r="E21" s="158">
        <f>C21-D21</f>
        <v>971</v>
      </c>
      <c r="F21" s="165">
        <v>8397</v>
      </c>
      <c r="G21" s="165">
        <v>8402</v>
      </c>
      <c r="H21" s="165">
        <v>-17</v>
      </c>
      <c r="I21" s="159">
        <f t="shared" si="1"/>
        <v>-22</v>
      </c>
      <c r="J21" s="159">
        <f t="shared" si="2"/>
        <v>949</v>
      </c>
    </row>
    <row r="22" spans="1:10" ht="18" customHeight="1">
      <c r="A22" s="475"/>
      <c r="B22" s="149" t="s">
        <v>348</v>
      </c>
      <c r="C22" s="164">
        <v>1913</v>
      </c>
      <c r="D22" s="164">
        <v>1295</v>
      </c>
      <c r="E22" s="160">
        <v>618</v>
      </c>
      <c r="F22" s="164">
        <v>8825</v>
      </c>
      <c r="G22" s="164">
        <v>8283</v>
      </c>
      <c r="H22" s="164">
        <v>-234</v>
      </c>
      <c r="I22" s="161">
        <f t="shared" si="1"/>
        <v>308</v>
      </c>
      <c r="J22" s="159">
        <f t="shared" si="2"/>
        <v>926</v>
      </c>
    </row>
    <row r="23" spans="1:10" ht="18" customHeight="1">
      <c r="A23" s="476"/>
      <c r="B23" s="261" t="s">
        <v>347</v>
      </c>
      <c r="C23" s="164">
        <v>1875</v>
      </c>
      <c r="D23" s="164">
        <v>1281</v>
      </c>
      <c r="E23" s="160">
        <f aca="true" t="shared" si="3" ref="E23:E43">C23-D23</f>
        <v>594</v>
      </c>
      <c r="F23" s="164">
        <v>8804</v>
      </c>
      <c r="G23" s="164">
        <v>8394</v>
      </c>
      <c r="H23" s="164">
        <v>16</v>
      </c>
      <c r="I23" s="161">
        <f t="shared" si="1"/>
        <v>426</v>
      </c>
      <c r="J23" s="263">
        <f t="shared" si="2"/>
        <v>1020</v>
      </c>
    </row>
    <row r="24" spans="1:10" ht="18" customHeight="1">
      <c r="A24" s="477" t="s">
        <v>63</v>
      </c>
      <c r="B24" s="147" t="s">
        <v>76</v>
      </c>
      <c r="C24" s="165">
        <f>1023+160+217+100</f>
        <v>1500</v>
      </c>
      <c r="D24" s="165">
        <v>1393</v>
      </c>
      <c r="E24" s="158">
        <f t="shared" si="3"/>
        <v>107</v>
      </c>
      <c r="F24" s="165">
        <v>6428</v>
      </c>
      <c r="G24" s="165">
        <v>5951</v>
      </c>
      <c r="H24" s="166">
        <v>27</v>
      </c>
      <c r="I24" s="158">
        <f t="shared" si="1"/>
        <v>504</v>
      </c>
      <c r="J24" s="159">
        <f t="shared" si="2"/>
        <v>611</v>
      </c>
    </row>
    <row r="25" spans="1:10" ht="18" customHeight="1">
      <c r="A25" s="477"/>
      <c r="B25" s="147" t="s">
        <v>164</v>
      </c>
      <c r="C25" s="165">
        <f>1084+170+193+70</f>
        <v>1517</v>
      </c>
      <c r="D25" s="165">
        <v>1498</v>
      </c>
      <c r="E25" s="158">
        <f t="shared" si="3"/>
        <v>19</v>
      </c>
      <c r="F25" s="165">
        <v>5904</v>
      </c>
      <c r="G25" s="165">
        <v>5791</v>
      </c>
      <c r="H25" s="165">
        <v>30</v>
      </c>
      <c r="I25" s="159">
        <f t="shared" si="1"/>
        <v>143</v>
      </c>
      <c r="J25" s="159">
        <f t="shared" si="2"/>
        <v>162</v>
      </c>
    </row>
    <row r="26" spans="1:10" ht="18" customHeight="1">
      <c r="A26" s="477"/>
      <c r="B26" s="149" t="s">
        <v>348</v>
      </c>
      <c r="C26" s="164">
        <v>1431</v>
      </c>
      <c r="D26" s="164">
        <v>1597</v>
      </c>
      <c r="E26" s="158">
        <f t="shared" si="3"/>
        <v>-166</v>
      </c>
      <c r="F26" s="164">
        <v>6292</v>
      </c>
      <c r="G26" s="164">
        <v>5660</v>
      </c>
      <c r="H26" s="164">
        <v>97</v>
      </c>
      <c r="I26" s="161">
        <f t="shared" si="1"/>
        <v>729</v>
      </c>
      <c r="J26" s="161">
        <f t="shared" si="2"/>
        <v>563</v>
      </c>
    </row>
    <row r="27" spans="1:10" ht="18" customHeight="1">
      <c r="A27" s="478"/>
      <c r="B27" s="261" t="s">
        <v>347</v>
      </c>
      <c r="C27" s="164">
        <v>1456</v>
      </c>
      <c r="D27" s="164">
        <v>1630</v>
      </c>
      <c r="E27" s="262">
        <f t="shared" si="3"/>
        <v>-174</v>
      </c>
      <c r="F27" s="164">
        <v>6512</v>
      </c>
      <c r="G27" s="164">
        <v>5974</v>
      </c>
      <c r="H27" s="164">
        <v>97</v>
      </c>
      <c r="I27" s="161">
        <f t="shared" si="1"/>
        <v>635</v>
      </c>
      <c r="J27" s="161">
        <f t="shared" si="2"/>
        <v>461</v>
      </c>
    </row>
    <row r="28" spans="1:10" ht="18" customHeight="1">
      <c r="A28" s="474" t="s">
        <v>65</v>
      </c>
      <c r="B28" s="147" t="s">
        <v>76</v>
      </c>
      <c r="C28" s="165">
        <v>721</v>
      </c>
      <c r="D28" s="165">
        <v>363</v>
      </c>
      <c r="E28" s="158">
        <f t="shared" si="3"/>
        <v>358</v>
      </c>
      <c r="F28" s="165">
        <v>5526</v>
      </c>
      <c r="G28" s="165">
        <v>4934</v>
      </c>
      <c r="H28" s="165">
        <v>-11</v>
      </c>
      <c r="I28" s="158">
        <f t="shared" si="1"/>
        <v>581</v>
      </c>
      <c r="J28" s="159">
        <f t="shared" si="2"/>
        <v>939</v>
      </c>
    </row>
    <row r="29" spans="1:10" ht="18" customHeight="1">
      <c r="A29" s="477"/>
      <c r="B29" s="147" t="s">
        <v>164</v>
      </c>
      <c r="C29" s="165">
        <v>816</v>
      </c>
      <c r="D29" s="165">
        <v>442</v>
      </c>
      <c r="E29" s="158">
        <f t="shared" si="3"/>
        <v>374</v>
      </c>
      <c r="F29" s="165">
        <v>4704</v>
      </c>
      <c r="G29" s="165">
        <v>4932</v>
      </c>
      <c r="H29" s="165">
        <v>-5</v>
      </c>
      <c r="I29" s="159">
        <f t="shared" si="1"/>
        <v>-233</v>
      </c>
      <c r="J29" s="159">
        <f t="shared" si="2"/>
        <v>141</v>
      </c>
    </row>
    <row r="30" spans="1:10" ht="18" customHeight="1">
      <c r="A30" s="477"/>
      <c r="B30" s="149" t="s">
        <v>348</v>
      </c>
      <c r="C30" s="164">
        <v>790</v>
      </c>
      <c r="D30" s="164">
        <v>490</v>
      </c>
      <c r="E30" s="158">
        <f t="shared" si="3"/>
        <v>300</v>
      </c>
      <c r="F30" s="164">
        <v>5351</v>
      </c>
      <c r="G30" s="164">
        <v>5059</v>
      </c>
      <c r="H30" s="164">
        <v>-138</v>
      </c>
      <c r="I30" s="161">
        <f t="shared" si="1"/>
        <v>154</v>
      </c>
      <c r="J30" s="161">
        <f t="shared" si="2"/>
        <v>454</v>
      </c>
    </row>
    <row r="31" spans="1:10" ht="18" customHeight="1">
      <c r="A31" s="478"/>
      <c r="B31" s="261" t="s">
        <v>347</v>
      </c>
      <c r="C31" s="164">
        <v>781</v>
      </c>
      <c r="D31" s="164">
        <v>455</v>
      </c>
      <c r="E31" s="262">
        <f t="shared" si="3"/>
        <v>326</v>
      </c>
      <c r="F31" s="164">
        <v>5483</v>
      </c>
      <c r="G31" s="164">
        <v>5396</v>
      </c>
      <c r="H31" s="164">
        <v>-100</v>
      </c>
      <c r="I31" s="161">
        <f>F31-G31+H31</f>
        <v>-13</v>
      </c>
      <c r="J31" s="161">
        <f>E31+I31</f>
        <v>313</v>
      </c>
    </row>
    <row r="32" spans="1:10" ht="18" customHeight="1">
      <c r="A32" s="474" t="s">
        <v>60</v>
      </c>
      <c r="B32" s="179" t="s">
        <v>76</v>
      </c>
      <c r="C32" s="167">
        <v>461</v>
      </c>
      <c r="D32" s="167">
        <v>289</v>
      </c>
      <c r="E32" s="162">
        <f t="shared" si="3"/>
        <v>172</v>
      </c>
      <c r="F32" s="167">
        <v>2953</v>
      </c>
      <c r="G32" s="167">
        <v>1966</v>
      </c>
      <c r="H32" s="167">
        <v>3</v>
      </c>
      <c r="I32" s="162">
        <f t="shared" si="1"/>
        <v>990</v>
      </c>
      <c r="J32" s="163">
        <f t="shared" si="2"/>
        <v>1162</v>
      </c>
    </row>
    <row r="33" spans="1:10" ht="18" customHeight="1">
      <c r="A33" s="477"/>
      <c r="B33" s="147" t="s">
        <v>164</v>
      </c>
      <c r="C33" s="165">
        <v>477</v>
      </c>
      <c r="D33" s="165">
        <v>309</v>
      </c>
      <c r="E33" s="158">
        <f t="shared" si="3"/>
        <v>168</v>
      </c>
      <c r="F33" s="165">
        <v>2301</v>
      </c>
      <c r="G33" s="165">
        <v>2129</v>
      </c>
      <c r="H33" s="165">
        <v>-41</v>
      </c>
      <c r="I33" s="159">
        <f t="shared" si="1"/>
        <v>131</v>
      </c>
      <c r="J33" s="159">
        <f t="shared" si="2"/>
        <v>299</v>
      </c>
    </row>
    <row r="34" spans="1:10" ht="18" customHeight="1">
      <c r="A34" s="477"/>
      <c r="B34" s="149" t="s">
        <v>348</v>
      </c>
      <c r="C34" s="164">
        <v>456</v>
      </c>
      <c r="D34" s="164">
        <v>387</v>
      </c>
      <c r="E34" s="160">
        <f t="shared" si="3"/>
        <v>69</v>
      </c>
      <c r="F34" s="164">
        <v>2667</v>
      </c>
      <c r="G34" s="164">
        <v>2100</v>
      </c>
      <c r="H34" s="164">
        <v>-175</v>
      </c>
      <c r="I34" s="161">
        <f t="shared" si="1"/>
        <v>392</v>
      </c>
      <c r="J34" s="161">
        <f t="shared" si="2"/>
        <v>461</v>
      </c>
    </row>
    <row r="35" spans="1:10" ht="18" customHeight="1">
      <c r="A35" s="478"/>
      <c r="B35" s="261" t="s">
        <v>347</v>
      </c>
      <c r="C35" s="164">
        <v>455</v>
      </c>
      <c r="D35" s="164">
        <v>372</v>
      </c>
      <c r="E35" s="160">
        <v>83</v>
      </c>
      <c r="F35" s="164">
        <v>2831</v>
      </c>
      <c r="G35" s="164">
        <v>2153</v>
      </c>
      <c r="H35" s="164">
        <v>-45</v>
      </c>
      <c r="I35" s="161">
        <v>633</v>
      </c>
      <c r="J35" s="161">
        <v>716</v>
      </c>
    </row>
    <row r="36" spans="1:10" ht="18" customHeight="1">
      <c r="A36" s="474" t="s">
        <v>161</v>
      </c>
      <c r="B36" s="147" t="s">
        <v>76</v>
      </c>
      <c r="C36" s="165">
        <v>711</v>
      </c>
      <c r="D36" s="165">
        <v>225</v>
      </c>
      <c r="E36" s="158">
        <f t="shared" si="3"/>
        <v>486</v>
      </c>
      <c r="F36" s="165">
        <v>3339</v>
      </c>
      <c r="G36" s="165">
        <v>3028</v>
      </c>
      <c r="H36" s="166">
        <v>3</v>
      </c>
      <c r="I36" s="158">
        <f t="shared" si="1"/>
        <v>314</v>
      </c>
      <c r="J36" s="159">
        <f t="shared" si="2"/>
        <v>800</v>
      </c>
    </row>
    <row r="37" spans="1:10" ht="18" customHeight="1">
      <c r="A37" s="477"/>
      <c r="B37" s="147" t="s">
        <v>164</v>
      </c>
      <c r="C37" s="165">
        <v>655</v>
      </c>
      <c r="D37" s="165">
        <v>272</v>
      </c>
      <c r="E37" s="158">
        <f t="shared" si="3"/>
        <v>383</v>
      </c>
      <c r="F37" s="165">
        <v>3270</v>
      </c>
      <c r="G37" s="165">
        <v>3291</v>
      </c>
      <c r="H37" s="165">
        <v>18</v>
      </c>
      <c r="I37" s="159">
        <f t="shared" si="1"/>
        <v>-3</v>
      </c>
      <c r="J37" s="159">
        <f t="shared" si="2"/>
        <v>380</v>
      </c>
    </row>
    <row r="38" spans="1:10" ht="18" customHeight="1">
      <c r="A38" s="477"/>
      <c r="B38" s="149" t="s">
        <v>348</v>
      </c>
      <c r="C38" s="164">
        <v>642</v>
      </c>
      <c r="D38" s="164">
        <v>314</v>
      </c>
      <c r="E38" s="160">
        <f t="shared" si="3"/>
        <v>328</v>
      </c>
      <c r="F38" s="164">
        <v>3713</v>
      </c>
      <c r="G38" s="164">
        <v>3353</v>
      </c>
      <c r="H38" s="164">
        <v>-53</v>
      </c>
      <c r="I38" s="161">
        <f t="shared" si="1"/>
        <v>307</v>
      </c>
      <c r="J38" s="161">
        <f t="shared" si="2"/>
        <v>635</v>
      </c>
    </row>
    <row r="39" spans="1:10" ht="18" customHeight="1">
      <c r="A39" s="478"/>
      <c r="B39" s="261" t="s">
        <v>347</v>
      </c>
      <c r="C39" s="164">
        <v>604</v>
      </c>
      <c r="D39" s="164">
        <v>342</v>
      </c>
      <c r="E39" s="160">
        <f t="shared" si="3"/>
        <v>262</v>
      </c>
      <c r="F39" s="164">
        <v>3315</v>
      </c>
      <c r="G39" s="164">
        <v>3104</v>
      </c>
      <c r="H39" s="164">
        <v>-96</v>
      </c>
      <c r="I39" s="161">
        <f t="shared" si="1"/>
        <v>115</v>
      </c>
      <c r="J39" s="161">
        <f t="shared" si="2"/>
        <v>377</v>
      </c>
    </row>
    <row r="40" spans="1:10" ht="18" customHeight="1">
      <c r="A40" s="474" t="s">
        <v>79</v>
      </c>
      <c r="B40" s="147" t="s">
        <v>76</v>
      </c>
      <c r="C40" s="165">
        <v>390</v>
      </c>
      <c r="D40" s="165">
        <v>222</v>
      </c>
      <c r="E40" s="158">
        <f t="shared" si="3"/>
        <v>168</v>
      </c>
      <c r="F40" s="165">
        <v>1951</v>
      </c>
      <c r="G40" s="165">
        <v>1513</v>
      </c>
      <c r="H40" s="165">
        <v>-206</v>
      </c>
      <c r="I40" s="158">
        <f t="shared" si="1"/>
        <v>232</v>
      </c>
      <c r="J40" s="159">
        <f t="shared" si="2"/>
        <v>400</v>
      </c>
    </row>
    <row r="41" spans="1:10" ht="18" customHeight="1">
      <c r="A41" s="477"/>
      <c r="B41" s="147" t="s">
        <v>164</v>
      </c>
      <c r="C41" s="165">
        <v>454</v>
      </c>
      <c r="D41" s="165">
        <v>242</v>
      </c>
      <c r="E41" s="158">
        <f t="shared" si="3"/>
        <v>212</v>
      </c>
      <c r="F41" s="165">
        <v>1933</v>
      </c>
      <c r="G41" s="165">
        <v>1569</v>
      </c>
      <c r="H41" s="165">
        <v>-117</v>
      </c>
      <c r="I41" s="159">
        <f t="shared" si="1"/>
        <v>247</v>
      </c>
      <c r="J41" s="159">
        <f t="shared" si="2"/>
        <v>459</v>
      </c>
    </row>
    <row r="42" spans="1:10" ht="18" customHeight="1">
      <c r="A42" s="477"/>
      <c r="B42" s="149" t="s">
        <v>348</v>
      </c>
      <c r="C42" s="164">
        <v>410</v>
      </c>
      <c r="D42" s="164">
        <v>262</v>
      </c>
      <c r="E42" s="158">
        <f t="shared" si="3"/>
        <v>148</v>
      </c>
      <c r="F42" s="164">
        <v>1837</v>
      </c>
      <c r="G42" s="164">
        <v>1473</v>
      </c>
      <c r="H42" s="164">
        <v>-28</v>
      </c>
      <c r="I42" s="161">
        <f t="shared" si="1"/>
        <v>336</v>
      </c>
      <c r="J42" s="161">
        <f t="shared" si="2"/>
        <v>484</v>
      </c>
    </row>
    <row r="43" spans="1:10" ht="18" customHeight="1">
      <c r="A43" s="478"/>
      <c r="B43" s="261" t="s">
        <v>347</v>
      </c>
      <c r="C43" s="164">
        <v>421</v>
      </c>
      <c r="D43" s="164">
        <v>277</v>
      </c>
      <c r="E43" s="262">
        <f t="shared" si="3"/>
        <v>144</v>
      </c>
      <c r="F43" s="164">
        <v>2102</v>
      </c>
      <c r="G43" s="164">
        <v>1552</v>
      </c>
      <c r="H43" s="164">
        <v>-1</v>
      </c>
      <c r="I43" s="161">
        <f t="shared" si="1"/>
        <v>549</v>
      </c>
      <c r="J43" s="161">
        <f t="shared" si="2"/>
        <v>693</v>
      </c>
    </row>
    <row r="44" ht="12.75">
      <c r="A44" s="150"/>
    </row>
  </sheetData>
  <sheetProtection selectLockedCells="1" selectUnlockedCells="1"/>
  <mergeCells count="15">
    <mergeCell ref="C2:E2"/>
    <mergeCell ref="F2:I2"/>
    <mergeCell ref="J2:J3"/>
    <mergeCell ref="A2:A3"/>
    <mergeCell ref="B2:B3"/>
    <mergeCell ref="A4:A7"/>
    <mergeCell ref="A12:A15"/>
    <mergeCell ref="A16:A19"/>
    <mergeCell ref="A8:A11"/>
    <mergeCell ref="A20:A23"/>
    <mergeCell ref="A40:A43"/>
    <mergeCell ref="A36:A39"/>
    <mergeCell ref="A24:A27"/>
    <mergeCell ref="A28:A31"/>
    <mergeCell ref="A32:A35"/>
  </mergeCells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&amp;C-5-</oddFooter>
  </headerFooter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M35"/>
  <sheetViews>
    <sheetView showGridLines="0" zoomScaleSheetLayoutView="100" zoomScalePageLayoutView="0" workbookViewId="0" topLeftCell="A1">
      <pane xSplit="1" ySplit="2" topLeftCell="B3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8.796875" defaultRowHeight="18.75" customHeight="1"/>
  <cols>
    <col min="1" max="1" width="11.69921875" style="370" customWidth="1"/>
    <col min="2" max="2" width="13" style="370" bestFit="1" customWidth="1"/>
    <col min="3" max="15" width="11" style="370" customWidth="1"/>
    <col min="16" max="16" width="13" style="370" bestFit="1" customWidth="1"/>
    <col min="17" max="16384" width="9.09765625" style="370" customWidth="1"/>
  </cols>
  <sheetData>
    <row r="1" spans="1:15" ht="18.75" customHeight="1" thickBot="1">
      <c r="A1" s="87" t="s">
        <v>149</v>
      </c>
      <c r="B1" s="34"/>
      <c r="C1" s="34"/>
      <c r="O1" s="151" t="s">
        <v>405</v>
      </c>
    </row>
    <row r="2" spans="1:15" s="21" customFormat="1" ht="30" customHeight="1">
      <c r="A2" s="35"/>
      <c r="B2" s="70" t="s">
        <v>230</v>
      </c>
      <c r="C2" s="71" t="s">
        <v>64</v>
      </c>
      <c r="D2" s="71" t="s">
        <v>231</v>
      </c>
      <c r="E2" s="71" t="s">
        <v>232</v>
      </c>
      <c r="F2" s="71" t="s">
        <v>233</v>
      </c>
      <c r="G2" s="71" t="s">
        <v>234</v>
      </c>
      <c r="H2" s="72" t="s">
        <v>235</v>
      </c>
      <c r="I2" s="178" t="s">
        <v>236</v>
      </c>
      <c r="J2" s="71" t="s">
        <v>237</v>
      </c>
      <c r="K2" s="71" t="s">
        <v>238</v>
      </c>
      <c r="L2" s="71" t="s">
        <v>239</v>
      </c>
      <c r="M2" s="73" t="s">
        <v>240</v>
      </c>
      <c r="N2" s="71" t="s">
        <v>241</v>
      </c>
      <c r="O2" s="72" t="s">
        <v>242</v>
      </c>
    </row>
    <row r="3" spans="1:15" ht="21" customHeight="1">
      <c r="A3" s="485" t="s">
        <v>0</v>
      </c>
      <c r="B3" s="490" t="s">
        <v>229</v>
      </c>
      <c r="C3" s="372">
        <v>674</v>
      </c>
      <c r="D3" s="372">
        <v>4969</v>
      </c>
      <c r="E3" s="372">
        <v>16480</v>
      </c>
      <c r="F3" s="372">
        <v>9065</v>
      </c>
      <c r="G3" s="372">
        <v>6335</v>
      </c>
      <c r="H3" s="373">
        <v>1008</v>
      </c>
      <c r="I3" s="374">
        <v>456</v>
      </c>
      <c r="J3" s="372">
        <v>792</v>
      </c>
      <c r="K3" s="372">
        <v>5587</v>
      </c>
      <c r="L3" s="372">
        <v>9544</v>
      </c>
      <c r="M3" s="372">
        <v>7840</v>
      </c>
      <c r="N3" s="372">
        <v>912</v>
      </c>
      <c r="O3" s="373">
        <v>63662</v>
      </c>
    </row>
    <row r="4" spans="1:15" ht="21" customHeight="1">
      <c r="A4" s="487"/>
      <c r="B4" s="491"/>
      <c r="C4" s="455">
        <v>5</v>
      </c>
      <c r="D4" s="375">
        <v>340</v>
      </c>
      <c r="E4" s="375">
        <v>957</v>
      </c>
      <c r="F4" s="375">
        <v>631</v>
      </c>
      <c r="G4" s="375">
        <v>193</v>
      </c>
      <c r="H4" s="376">
        <v>221</v>
      </c>
      <c r="I4" s="377">
        <v>5</v>
      </c>
      <c r="J4" s="375">
        <v>113</v>
      </c>
      <c r="K4" s="375">
        <v>196</v>
      </c>
      <c r="L4" s="375">
        <v>2502</v>
      </c>
      <c r="M4" s="375">
        <v>1605</v>
      </c>
      <c r="N4" s="375">
        <v>230</v>
      </c>
      <c r="O4" s="376">
        <v>6998</v>
      </c>
    </row>
    <row r="5" spans="1:15" ht="21" customHeight="1">
      <c r="A5" s="485" t="s">
        <v>1</v>
      </c>
      <c r="B5" s="372">
        <v>680</v>
      </c>
      <c r="C5" s="490" t="s">
        <v>229</v>
      </c>
      <c r="D5" s="372">
        <v>2131</v>
      </c>
      <c r="E5" s="372">
        <v>438</v>
      </c>
      <c r="F5" s="372">
        <v>3364</v>
      </c>
      <c r="G5" s="372">
        <v>3039</v>
      </c>
      <c r="H5" s="373">
        <v>281</v>
      </c>
      <c r="I5" s="374">
        <v>2257</v>
      </c>
      <c r="J5" s="457">
        <v>34</v>
      </c>
      <c r="K5" s="372">
        <v>102</v>
      </c>
      <c r="L5" s="372">
        <v>1104</v>
      </c>
      <c r="M5" s="372">
        <v>1827</v>
      </c>
      <c r="N5" s="372">
        <v>82</v>
      </c>
      <c r="O5" s="373">
        <v>15339</v>
      </c>
    </row>
    <row r="6" spans="1:15" ht="21" customHeight="1">
      <c r="A6" s="487"/>
      <c r="B6" s="375">
        <v>125</v>
      </c>
      <c r="C6" s="491"/>
      <c r="D6" s="375">
        <v>281</v>
      </c>
      <c r="E6" s="375">
        <v>56</v>
      </c>
      <c r="F6" s="375">
        <v>244</v>
      </c>
      <c r="G6" s="375">
        <v>194</v>
      </c>
      <c r="H6" s="376">
        <v>127</v>
      </c>
      <c r="I6" s="377">
        <v>135</v>
      </c>
      <c r="J6" s="455">
        <v>25</v>
      </c>
      <c r="K6" s="375">
        <v>0</v>
      </c>
      <c r="L6" s="375">
        <v>537</v>
      </c>
      <c r="M6" s="375">
        <v>302</v>
      </c>
      <c r="N6" s="375">
        <v>49</v>
      </c>
      <c r="O6" s="376">
        <v>2075</v>
      </c>
    </row>
    <row r="7" spans="1:15" ht="21" customHeight="1">
      <c r="A7" s="485" t="s">
        <v>2</v>
      </c>
      <c r="B7" s="372">
        <v>1581</v>
      </c>
      <c r="C7" s="372">
        <v>1242</v>
      </c>
      <c r="D7" s="490" t="s">
        <v>229</v>
      </c>
      <c r="E7" s="372">
        <v>4045</v>
      </c>
      <c r="F7" s="372">
        <v>5698</v>
      </c>
      <c r="G7" s="372">
        <v>1056</v>
      </c>
      <c r="H7" s="373">
        <v>2357</v>
      </c>
      <c r="I7" s="374">
        <v>1843</v>
      </c>
      <c r="J7" s="372">
        <v>755</v>
      </c>
      <c r="K7" s="372">
        <v>262</v>
      </c>
      <c r="L7" s="372">
        <v>5826</v>
      </c>
      <c r="M7" s="372">
        <v>7172</v>
      </c>
      <c r="N7" s="372">
        <v>473</v>
      </c>
      <c r="O7" s="373">
        <v>32310</v>
      </c>
    </row>
    <row r="8" spans="1:15" ht="21" customHeight="1">
      <c r="A8" s="487"/>
      <c r="B8" s="375">
        <v>428</v>
      </c>
      <c r="C8" s="375">
        <v>87</v>
      </c>
      <c r="D8" s="491"/>
      <c r="E8" s="375">
        <v>177</v>
      </c>
      <c r="F8" s="375">
        <v>439</v>
      </c>
      <c r="G8" s="375">
        <v>5</v>
      </c>
      <c r="H8" s="376">
        <v>605</v>
      </c>
      <c r="I8" s="377">
        <v>80</v>
      </c>
      <c r="J8" s="375">
        <v>51</v>
      </c>
      <c r="K8" s="375">
        <v>4</v>
      </c>
      <c r="L8" s="375">
        <v>1299</v>
      </c>
      <c r="M8" s="375">
        <v>1121</v>
      </c>
      <c r="N8" s="375">
        <v>116</v>
      </c>
      <c r="O8" s="376">
        <v>4412</v>
      </c>
    </row>
    <row r="9" spans="1:15" ht="21" customHeight="1">
      <c r="A9" s="485" t="s">
        <v>68</v>
      </c>
      <c r="B9" s="372">
        <v>6024</v>
      </c>
      <c r="C9" s="372">
        <v>289</v>
      </c>
      <c r="D9" s="372">
        <v>4484</v>
      </c>
      <c r="E9" s="490" t="s">
        <v>229</v>
      </c>
      <c r="F9" s="372">
        <v>3223</v>
      </c>
      <c r="G9" s="372">
        <v>450</v>
      </c>
      <c r="H9" s="373">
        <v>1405</v>
      </c>
      <c r="I9" s="374">
        <v>200</v>
      </c>
      <c r="J9" s="372">
        <v>7885</v>
      </c>
      <c r="K9" s="372">
        <v>151</v>
      </c>
      <c r="L9" s="372">
        <v>8043</v>
      </c>
      <c r="M9" s="372">
        <v>6193</v>
      </c>
      <c r="N9" s="372">
        <v>784</v>
      </c>
      <c r="O9" s="373">
        <v>39131</v>
      </c>
    </row>
    <row r="10" spans="1:15" ht="21" customHeight="1">
      <c r="A10" s="487"/>
      <c r="B10" s="375">
        <v>1291</v>
      </c>
      <c r="C10" s="375">
        <v>1</v>
      </c>
      <c r="D10" s="375">
        <v>340</v>
      </c>
      <c r="E10" s="491"/>
      <c r="F10" s="375">
        <v>194</v>
      </c>
      <c r="G10" s="375">
        <v>3</v>
      </c>
      <c r="H10" s="376">
        <v>325</v>
      </c>
      <c r="I10" s="377">
        <v>9</v>
      </c>
      <c r="J10" s="375">
        <v>560</v>
      </c>
      <c r="K10" s="375">
        <v>3</v>
      </c>
      <c r="L10" s="375">
        <v>2906</v>
      </c>
      <c r="M10" s="375">
        <v>1833</v>
      </c>
      <c r="N10" s="375">
        <v>185</v>
      </c>
      <c r="O10" s="376">
        <v>7650</v>
      </c>
    </row>
    <row r="11" spans="1:15" ht="21" customHeight="1">
      <c r="A11" s="485" t="s">
        <v>3</v>
      </c>
      <c r="B11" s="372">
        <v>6367</v>
      </c>
      <c r="C11" s="372">
        <v>1968</v>
      </c>
      <c r="D11" s="372">
        <v>7806</v>
      </c>
      <c r="E11" s="372">
        <v>4932</v>
      </c>
      <c r="F11" s="490" t="s">
        <v>229</v>
      </c>
      <c r="G11" s="372">
        <v>3784</v>
      </c>
      <c r="H11" s="373">
        <v>1958</v>
      </c>
      <c r="I11" s="374">
        <v>1302</v>
      </c>
      <c r="J11" s="372">
        <v>352</v>
      </c>
      <c r="K11" s="372">
        <v>564</v>
      </c>
      <c r="L11" s="372">
        <v>5795</v>
      </c>
      <c r="M11" s="372">
        <v>3902</v>
      </c>
      <c r="N11" s="372">
        <v>421</v>
      </c>
      <c r="O11" s="373">
        <v>39151</v>
      </c>
    </row>
    <row r="12" spans="1:15" ht="21" customHeight="1">
      <c r="A12" s="487"/>
      <c r="B12" s="375">
        <v>798</v>
      </c>
      <c r="C12" s="375">
        <v>131</v>
      </c>
      <c r="D12" s="375">
        <v>434</v>
      </c>
      <c r="E12" s="375">
        <v>262</v>
      </c>
      <c r="F12" s="491"/>
      <c r="G12" s="375">
        <v>262</v>
      </c>
      <c r="H12" s="376">
        <v>305</v>
      </c>
      <c r="I12" s="377">
        <v>39</v>
      </c>
      <c r="J12" s="455">
        <v>49</v>
      </c>
      <c r="K12" s="375">
        <v>29</v>
      </c>
      <c r="L12" s="375">
        <v>1331</v>
      </c>
      <c r="M12" s="375">
        <v>695</v>
      </c>
      <c r="N12" s="375">
        <v>154</v>
      </c>
      <c r="O12" s="376">
        <v>4489</v>
      </c>
    </row>
    <row r="13" spans="1:39" s="378" customFormat="1" ht="21" customHeight="1">
      <c r="A13" s="485" t="s">
        <v>4</v>
      </c>
      <c r="B13" s="372">
        <v>3950</v>
      </c>
      <c r="C13" s="372">
        <v>4428</v>
      </c>
      <c r="D13" s="372">
        <v>2152</v>
      </c>
      <c r="E13" s="372">
        <v>902</v>
      </c>
      <c r="F13" s="372">
        <v>6881</v>
      </c>
      <c r="G13" s="490" t="s">
        <v>229</v>
      </c>
      <c r="H13" s="373">
        <v>348</v>
      </c>
      <c r="I13" s="374">
        <v>857</v>
      </c>
      <c r="J13" s="372">
        <v>68</v>
      </c>
      <c r="K13" s="372">
        <v>1271</v>
      </c>
      <c r="L13" s="372">
        <v>2392</v>
      </c>
      <c r="M13" s="372">
        <v>3594</v>
      </c>
      <c r="N13" s="372">
        <v>144</v>
      </c>
      <c r="O13" s="373">
        <v>26987</v>
      </c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</row>
    <row r="14" spans="1:39" s="378" customFormat="1" ht="21" customHeight="1">
      <c r="A14" s="487"/>
      <c r="B14" s="375">
        <v>495</v>
      </c>
      <c r="C14" s="375">
        <v>199</v>
      </c>
      <c r="D14" s="375">
        <v>244</v>
      </c>
      <c r="E14" s="375">
        <v>179</v>
      </c>
      <c r="F14" s="375">
        <v>345</v>
      </c>
      <c r="G14" s="491"/>
      <c r="H14" s="376">
        <v>115</v>
      </c>
      <c r="I14" s="377">
        <v>9</v>
      </c>
      <c r="J14" s="455">
        <v>57</v>
      </c>
      <c r="K14" s="375">
        <v>16</v>
      </c>
      <c r="L14" s="375">
        <v>1258</v>
      </c>
      <c r="M14" s="375">
        <v>742</v>
      </c>
      <c r="N14" s="375">
        <v>58</v>
      </c>
      <c r="O14" s="376">
        <v>3717</v>
      </c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</row>
    <row r="15" spans="1:15" ht="21" customHeight="1">
      <c r="A15" s="485" t="s">
        <v>5</v>
      </c>
      <c r="B15" s="372">
        <v>1294</v>
      </c>
      <c r="C15" s="372">
        <v>334</v>
      </c>
      <c r="D15" s="372">
        <v>6511</v>
      </c>
      <c r="E15" s="372">
        <v>3742</v>
      </c>
      <c r="F15" s="372">
        <v>3541</v>
      </c>
      <c r="G15" s="372">
        <v>448</v>
      </c>
      <c r="H15" s="492" t="s">
        <v>229</v>
      </c>
      <c r="I15" s="374">
        <v>438</v>
      </c>
      <c r="J15" s="372">
        <v>328</v>
      </c>
      <c r="K15" s="372">
        <v>86</v>
      </c>
      <c r="L15" s="372">
        <v>3057</v>
      </c>
      <c r="M15" s="372">
        <v>2172</v>
      </c>
      <c r="N15" s="372">
        <v>219</v>
      </c>
      <c r="O15" s="373">
        <v>22170</v>
      </c>
    </row>
    <row r="16" spans="1:15" ht="21" customHeight="1">
      <c r="A16" s="487"/>
      <c r="B16" s="375">
        <v>227</v>
      </c>
      <c r="C16" s="375">
        <v>41</v>
      </c>
      <c r="D16" s="375">
        <v>336</v>
      </c>
      <c r="E16" s="375">
        <v>165</v>
      </c>
      <c r="F16" s="375">
        <v>265</v>
      </c>
      <c r="G16" s="375">
        <v>4</v>
      </c>
      <c r="H16" s="493"/>
      <c r="I16" s="377">
        <v>25</v>
      </c>
      <c r="J16" s="455">
        <v>22</v>
      </c>
      <c r="K16" s="375">
        <v>0</v>
      </c>
      <c r="L16" s="375">
        <v>585</v>
      </c>
      <c r="M16" s="375">
        <v>445</v>
      </c>
      <c r="N16" s="375">
        <v>53</v>
      </c>
      <c r="O16" s="376">
        <v>2168</v>
      </c>
    </row>
    <row r="17" spans="1:15" ht="21" customHeight="1">
      <c r="A17" s="485" t="s">
        <v>6</v>
      </c>
      <c r="B17" s="372">
        <v>366</v>
      </c>
      <c r="C17" s="372">
        <v>2336</v>
      </c>
      <c r="D17" s="372">
        <v>3067</v>
      </c>
      <c r="E17" s="372">
        <v>388</v>
      </c>
      <c r="F17" s="372">
        <v>2150</v>
      </c>
      <c r="G17" s="372">
        <v>662</v>
      </c>
      <c r="H17" s="373">
        <v>283</v>
      </c>
      <c r="I17" s="495" t="s">
        <v>229</v>
      </c>
      <c r="J17" s="457">
        <v>47</v>
      </c>
      <c r="K17" s="372">
        <v>63</v>
      </c>
      <c r="L17" s="372">
        <v>750</v>
      </c>
      <c r="M17" s="372">
        <v>1856</v>
      </c>
      <c r="N17" s="372">
        <v>51</v>
      </c>
      <c r="O17" s="373">
        <v>12019</v>
      </c>
    </row>
    <row r="18" spans="1:15" ht="21" customHeight="1">
      <c r="A18" s="487"/>
      <c r="B18" s="375">
        <v>64</v>
      </c>
      <c r="C18" s="375">
        <v>345</v>
      </c>
      <c r="D18" s="375">
        <v>221</v>
      </c>
      <c r="E18" s="375">
        <v>54</v>
      </c>
      <c r="F18" s="375">
        <v>152</v>
      </c>
      <c r="G18" s="375">
        <v>6</v>
      </c>
      <c r="H18" s="376">
        <v>149</v>
      </c>
      <c r="I18" s="496"/>
      <c r="J18" s="455">
        <v>11</v>
      </c>
      <c r="K18" s="455">
        <v>2</v>
      </c>
      <c r="L18" s="375">
        <v>307</v>
      </c>
      <c r="M18" s="375">
        <v>179</v>
      </c>
      <c r="N18" s="375">
        <v>32</v>
      </c>
      <c r="O18" s="376">
        <v>1522</v>
      </c>
    </row>
    <row r="19" spans="1:15" ht="21" customHeight="1">
      <c r="A19" s="485" t="s">
        <v>161</v>
      </c>
      <c r="B19" s="372">
        <v>315</v>
      </c>
      <c r="C19" s="457">
        <v>25</v>
      </c>
      <c r="D19" s="372">
        <v>771</v>
      </c>
      <c r="E19" s="372">
        <v>8108</v>
      </c>
      <c r="F19" s="372">
        <v>207</v>
      </c>
      <c r="G19" s="372">
        <v>21</v>
      </c>
      <c r="H19" s="373">
        <v>126</v>
      </c>
      <c r="I19" s="458">
        <v>20</v>
      </c>
      <c r="J19" s="490" t="s">
        <v>229</v>
      </c>
      <c r="K19" s="372">
        <v>8</v>
      </c>
      <c r="L19" s="372">
        <v>3096</v>
      </c>
      <c r="M19" s="372">
        <v>2741</v>
      </c>
      <c r="N19" s="372">
        <v>154</v>
      </c>
      <c r="O19" s="373">
        <v>15592</v>
      </c>
    </row>
    <row r="20" spans="1:15" ht="21" customHeight="1">
      <c r="A20" s="487"/>
      <c r="B20" s="375">
        <v>87</v>
      </c>
      <c r="C20" s="455">
        <v>0</v>
      </c>
      <c r="D20" s="375">
        <v>77</v>
      </c>
      <c r="E20" s="375">
        <v>912</v>
      </c>
      <c r="F20" s="375">
        <v>4</v>
      </c>
      <c r="G20" s="375">
        <v>1</v>
      </c>
      <c r="H20" s="376">
        <v>35</v>
      </c>
      <c r="I20" s="456">
        <v>1</v>
      </c>
      <c r="J20" s="491"/>
      <c r="K20" s="455">
        <v>0</v>
      </c>
      <c r="L20" s="375">
        <v>750</v>
      </c>
      <c r="M20" s="375">
        <v>482</v>
      </c>
      <c r="N20" s="375">
        <v>21</v>
      </c>
      <c r="O20" s="376">
        <v>2370</v>
      </c>
    </row>
    <row r="21" spans="1:15" ht="21" customHeight="1">
      <c r="A21" s="485" t="s">
        <v>7</v>
      </c>
      <c r="B21" s="372">
        <v>3539</v>
      </c>
      <c r="C21" s="372">
        <v>77</v>
      </c>
      <c r="D21" s="372">
        <v>485</v>
      </c>
      <c r="E21" s="372">
        <v>345</v>
      </c>
      <c r="F21" s="372">
        <v>846</v>
      </c>
      <c r="G21" s="372">
        <v>1676</v>
      </c>
      <c r="H21" s="373">
        <v>39</v>
      </c>
      <c r="I21" s="374">
        <v>51</v>
      </c>
      <c r="J21" s="372">
        <v>20</v>
      </c>
      <c r="K21" s="490" t="s">
        <v>229</v>
      </c>
      <c r="L21" s="372">
        <v>732</v>
      </c>
      <c r="M21" s="372">
        <v>2152</v>
      </c>
      <c r="N21" s="372">
        <v>92</v>
      </c>
      <c r="O21" s="373">
        <v>10054</v>
      </c>
    </row>
    <row r="22" spans="1:15" ht="21" customHeight="1">
      <c r="A22" s="487"/>
      <c r="B22" s="375">
        <v>450</v>
      </c>
      <c r="C22" s="455">
        <v>0</v>
      </c>
      <c r="D22" s="375">
        <v>33</v>
      </c>
      <c r="E22" s="375">
        <v>43</v>
      </c>
      <c r="F22" s="375">
        <v>100</v>
      </c>
      <c r="G22" s="375">
        <v>8</v>
      </c>
      <c r="H22" s="376">
        <v>8</v>
      </c>
      <c r="I22" s="456">
        <v>0</v>
      </c>
      <c r="J22" s="455">
        <v>11</v>
      </c>
      <c r="K22" s="491"/>
      <c r="L22" s="375">
        <v>231</v>
      </c>
      <c r="M22" s="375">
        <v>305</v>
      </c>
      <c r="N22" s="375">
        <v>27</v>
      </c>
      <c r="O22" s="376">
        <v>1216</v>
      </c>
    </row>
    <row r="23" spans="1:15" ht="21" customHeight="1">
      <c r="A23" s="485" t="s">
        <v>9</v>
      </c>
      <c r="B23" s="372">
        <v>4566</v>
      </c>
      <c r="C23" s="372">
        <v>540</v>
      </c>
      <c r="D23" s="372">
        <v>9463</v>
      </c>
      <c r="E23" s="372">
        <v>12583</v>
      </c>
      <c r="F23" s="372">
        <v>3240</v>
      </c>
      <c r="G23" s="372">
        <v>534</v>
      </c>
      <c r="H23" s="373">
        <v>1279</v>
      </c>
      <c r="I23" s="374">
        <v>508</v>
      </c>
      <c r="J23" s="372">
        <v>3683</v>
      </c>
      <c r="K23" s="372">
        <v>183</v>
      </c>
      <c r="L23" s="490" t="s">
        <v>229</v>
      </c>
      <c r="M23" s="372">
        <v>116209</v>
      </c>
      <c r="N23" s="372">
        <v>15453</v>
      </c>
      <c r="O23" s="373">
        <v>168241</v>
      </c>
    </row>
    <row r="24" spans="1:15" ht="21" customHeight="1">
      <c r="A24" s="487"/>
      <c r="B24" s="375">
        <v>250</v>
      </c>
      <c r="C24" s="375">
        <v>12</v>
      </c>
      <c r="D24" s="375">
        <v>541</v>
      </c>
      <c r="E24" s="375">
        <v>1762</v>
      </c>
      <c r="F24" s="375">
        <v>100</v>
      </c>
      <c r="G24" s="375">
        <v>4</v>
      </c>
      <c r="H24" s="376">
        <v>43</v>
      </c>
      <c r="I24" s="377">
        <v>5</v>
      </c>
      <c r="J24" s="455">
        <v>709</v>
      </c>
      <c r="K24" s="375">
        <v>0</v>
      </c>
      <c r="L24" s="491"/>
      <c r="M24" s="375">
        <v>16363</v>
      </c>
      <c r="N24" s="375">
        <v>2102</v>
      </c>
      <c r="O24" s="376">
        <v>21891</v>
      </c>
    </row>
    <row r="25" spans="1:15" ht="21" customHeight="1">
      <c r="A25" s="488" t="s">
        <v>49</v>
      </c>
      <c r="B25" s="372">
        <v>11861</v>
      </c>
      <c r="C25" s="372">
        <v>3724</v>
      </c>
      <c r="D25" s="372">
        <v>18899</v>
      </c>
      <c r="E25" s="372">
        <v>20468</v>
      </c>
      <c r="F25" s="372">
        <v>6791</v>
      </c>
      <c r="G25" s="372">
        <v>3791</v>
      </c>
      <c r="H25" s="373">
        <v>2042</v>
      </c>
      <c r="I25" s="374">
        <v>2328</v>
      </c>
      <c r="J25" s="372">
        <v>6465</v>
      </c>
      <c r="K25" s="372">
        <v>3083</v>
      </c>
      <c r="L25" s="372">
        <v>297644</v>
      </c>
      <c r="M25" s="490" t="s">
        <v>229</v>
      </c>
      <c r="N25" s="372">
        <v>50162</v>
      </c>
      <c r="O25" s="373">
        <v>427258</v>
      </c>
    </row>
    <row r="26" spans="1:15" ht="21" customHeight="1">
      <c r="A26" s="489"/>
      <c r="B26" s="375">
        <v>1790</v>
      </c>
      <c r="C26" s="375">
        <v>61</v>
      </c>
      <c r="D26" s="375">
        <v>1932</v>
      </c>
      <c r="E26" s="375">
        <v>3034</v>
      </c>
      <c r="F26" s="375">
        <v>452</v>
      </c>
      <c r="G26" s="375">
        <v>107</v>
      </c>
      <c r="H26" s="376">
        <v>392</v>
      </c>
      <c r="I26" s="377">
        <v>48</v>
      </c>
      <c r="J26" s="375">
        <v>1124</v>
      </c>
      <c r="K26" s="375">
        <v>49</v>
      </c>
      <c r="L26" s="375">
        <v>44730</v>
      </c>
      <c r="M26" s="491"/>
      <c r="N26" s="375">
        <v>7131</v>
      </c>
      <c r="O26" s="376">
        <v>60850</v>
      </c>
    </row>
    <row r="27" spans="1:15" ht="21" customHeight="1">
      <c r="A27" s="485" t="s">
        <v>10</v>
      </c>
      <c r="B27" s="372">
        <v>1149</v>
      </c>
      <c r="C27" s="372">
        <v>157</v>
      </c>
      <c r="D27" s="372">
        <v>1626</v>
      </c>
      <c r="E27" s="372">
        <v>3167</v>
      </c>
      <c r="F27" s="372">
        <v>594</v>
      </c>
      <c r="G27" s="372">
        <v>168</v>
      </c>
      <c r="H27" s="373">
        <v>200</v>
      </c>
      <c r="I27" s="374">
        <v>115</v>
      </c>
      <c r="J27" s="372">
        <v>394</v>
      </c>
      <c r="K27" s="372">
        <v>132</v>
      </c>
      <c r="L27" s="372">
        <v>82420</v>
      </c>
      <c r="M27" s="372">
        <v>68180</v>
      </c>
      <c r="N27" s="490" t="s">
        <v>229</v>
      </c>
      <c r="O27" s="373">
        <v>156996</v>
      </c>
    </row>
    <row r="28" spans="1:15" ht="21" customHeight="1">
      <c r="A28" s="487"/>
      <c r="B28" s="375">
        <v>277</v>
      </c>
      <c r="C28" s="375">
        <v>5</v>
      </c>
      <c r="D28" s="375">
        <v>103</v>
      </c>
      <c r="E28" s="375">
        <v>928</v>
      </c>
      <c r="F28" s="375">
        <v>15</v>
      </c>
      <c r="G28" s="375">
        <v>10</v>
      </c>
      <c r="H28" s="376">
        <v>33</v>
      </c>
      <c r="I28" s="377">
        <v>0</v>
      </c>
      <c r="J28" s="455">
        <v>460</v>
      </c>
      <c r="K28" s="375">
        <v>0</v>
      </c>
      <c r="L28" s="375">
        <v>18770</v>
      </c>
      <c r="M28" s="375">
        <v>9845</v>
      </c>
      <c r="N28" s="491"/>
      <c r="O28" s="376">
        <v>30164</v>
      </c>
    </row>
    <row r="29" spans="1:16" ht="21" customHeight="1">
      <c r="A29" s="485" t="s">
        <v>11</v>
      </c>
      <c r="B29" s="372">
        <v>41692</v>
      </c>
      <c r="C29" s="372">
        <v>15794</v>
      </c>
      <c r="D29" s="372">
        <v>62364</v>
      </c>
      <c r="E29" s="372">
        <v>75598</v>
      </c>
      <c r="F29" s="372">
        <v>45600</v>
      </c>
      <c r="G29" s="372">
        <v>21964</v>
      </c>
      <c r="H29" s="373">
        <v>11326</v>
      </c>
      <c r="I29" s="374">
        <v>10375</v>
      </c>
      <c r="J29" s="372">
        <v>20823</v>
      </c>
      <c r="K29" s="372">
        <v>11492</v>
      </c>
      <c r="L29" s="372">
        <v>420403</v>
      </c>
      <c r="M29" s="372">
        <v>235310</v>
      </c>
      <c r="N29" s="372">
        <v>68947</v>
      </c>
      <c r="O29" s="492" t="s">
        <v>229</v>
      </c>
      <c r="P29" s="370">
        <f>O3+O5+O7+O9+O11+O13+O15+O17+O19+O21+O23+O25+O27</f>
        <v>1028910</v>
      </c>
    </row>
    <row r="30" spans="1:16" ht="21" customHeight="1" thickBot="1">
      <c r="A30" s="486"/>
      <c r="B30" s="380">
        <v>6282</v>
      </c>
      <c r="C30" s="380">
        <v>887</v>
      </c>
      <c r="D30" s="380">
        <v>4882</v>
      </c>
      <c r="E30" s="380">
        <v>8529</v>
      </c>
      <c r="F30" s="380">
        <v>2941</v>
      </c>
      <c r="G30" s="380">
        <v>797</v>
      </c>
      <c r="H30" s="381">
        <v>2358</v>
      </c>
      <c r="I30" s="382">
        <v>356</v>
      </c>
      <c r="J30" s="380">
        <v>3192</v>
      </c>
      <c r="K30" s="380">
        <v>299</v>
      </c>
      <c r="L30" s="380">
        <v>75206</v>
      </c>
      <c r="M30" s="380">
        <v>35198</v>
      </c>
      <c r="N30" s="380">
        <v>8056</v>
      </c>
      <c r="O30" s="494"/>
      <c r="P30" s="370">
        <f>O4+O6+O8+O10+O12+O14+O16+O18+O20+O22+O24+O26+O28</f>
        <v>149522</v>
      </c>
    </row>
    <row r="31" spans="2:15" ht="21" customHeight="1">
      <c r="B31" s="383" t="s">
        <v>243</v>
      </c>
      <c r="C31" s="383"/>
      <c r="D31" s="383"/>
      <c r="E31" s="383"/>
      <c r="F31" s="383"/>
      <c r="G31" s="383"/>
      <c r="H31" s="383"/>
      <c r="I31" s="383"/>
      <c r="O31" s="151"/>
    </row>
    <row r="32" spans="2:15" ht="21" customHeight="1">
      <c r="B32" s="384" t="s">
        <v>244</v>
      </c>
      <c r="C32" s="384"/>
      <c r="D32" s="384"/>
      <c r="E32" s="384"/>
      <c r="F32" s="384"/>
      <c r="G32" s="384"/>
      <c r="H32" s="384"/>
      <c r="I32" s="384"/>
      <c r="O32" s="151"/>
    </row>
    <row r="34" ht="18.75" customHeight="1">
      <c r="B34" s="370">
        <f>SUM(B29:N29)</f>
        <v>1041688</v>
      </c>
    </row>
    <row r="35" ht="18.75" customHeight="1">
      <c r="B35" s="370">
        <f>SUM(B30:N30)</f>
        <v>148983</v>
      </c>
    </row>
  </sheetData>
  <sheetProtection/>
  <mergeCells count="28">
    <mergeCell ref="F11:F12"/>
    <mergeCell ref="C5:C6"/>
    <mergeCell ref="B3:B4"/>
    <mergeCell ref="A13:A14"/>
    <mergeCell ref="A15:A16"/>
    <mergeCell ref="A3:A4"/>
    <mergeCell ref="A5:A6"/>
    <mergeCell ref="A7:A8"/>
    <mergeCell ref="G13:G14"/>
    <mergeCell ref="H15:H16"/>
    <mergeCell ref="E9:E10"/>
    <mergeCell ref="O29:O30"/>
    <mergeCell ref="J19:J20"/>
    <mergeCell ref="L23:L24"/>
    <mergeCell ref="M25:M26"/>
    <mergeCell ref="K21:K22"/>
    <mergeCell ref="N27:N28"/>
    <mergeCell ref="I17:I18"/>
    <mergeCell ref="A29:A30"/>
    <mergeCell ref="A17:A18"/>
    <mergeCell ref="A25:A26"/>
    <mergeCell ref="D7:D8"/>
    <mergeCell ref="A11:A12"/>
    <mergeCell ref="A9:A10"/>
    <mergeCell ref="A27:A28"/>
    <mergeCell ref="A21:A22"/>
    <mergeCell ref="A19:A20"/>
    <mergeCell ref="A23:A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&amp;C-6-</oddFooter>
  </headerFooter>
  <colBreaks count="1" manualBreakCount="1">
    <brk id="8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99"/>
  </sheetPr>
  <dimension ref="A1:W26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22.5" customHeight="1"/>
  <cols>
    <col min="1" max="2" width="10" style="370" customWidth="1"/>
    <col min="3" max="11" width="8.8984375" style="370" customWidth="1"/>
    <col min="12" max="12" width="9" style="370" customWidth="1"/>
    <col min="13" max="15" width="8.69921875" style="370" customWidth="1"/>
    <col min="16" max="16" width="9.296875" style="370" customWidth="1"/>
    <col min="17" max="18" width="8.69921875" style="370" customWidth="1"/>
    <col min="19" max="19" width="9.3984375" style="370" customWidth="1"/>
    <col min="20" max="20" width="9.59765625" style="370" customWidth="1"/>
    <col min="21" max="21" width="9.69921875" style="370" customWidth="1"/>
    <col min="22" max="22" width="9.296875" style="370" bestFit="1" customWidth="1"/>
    <col min="23" max="23" width="9.69921875" style="370" bestFit="1" customWidth="1"/>
    <col min="24" max="16384" width="9.09765625" style="370" customWidth="1"/>
  </cols>
  <sheetData>
    <row r="1" s="20" customFormat="1" ht="21.75" customHeight="1">
      <c r="A1" s="88" t="s">
        <v>245</v>
      </c>
    </row>
    <row r="2" spans="1:23" ht="21.75" customHeight="1" thickBot="1">
      <c r="A2" s="74" t="s">
        <v>246</v>
      </c>
      <c r="U2" s="151"/>
      <c r="W2" s="151" t="s">
        <v>247</v>
      </c>
    </row>
    <row r="3" spans="1:23" s="21" customFormat="1" ht="55.5" customHeight="1">
      <c r="A3" s="35"/>
      <c r="B3" s="70" t="s">
        <v>248</v>
      </c>
      <c r="C3" s="70" t="s">
        <v>249</v>
      </c>
      <c r="D3" s="70" t="s">
        <v>250</v>
      </c>
      <c r="E3" s="70" t="s">
        <v>251</v>
      </c>
      <c r="F3" s="70" t="s">
        <v>252</v>
      </c>
      <c r="G3" s="70" t="s">
        <v>171</v>
      </c>
      <c r="H3" s="70" t="s">
        <v>172</v>
      </c>
      <c r="I3" s="78" t="s">
        <v>253</v>
      </c>
      <c r="J3" s="73" t="s">
        <v>254</v>
      </c>
      <c r="K3" s="75" t="s">
        <v>255</v>
      </c>
      <c r="L3" s="75" t="s">
        <v>256</v>
      </c>
      <c r="M3" s="76" t="s">
        <v>257</v>
      </c>
      <c r="N3" s="73" t="s">
        <v>397</v>
      </c>
      <c r="O3" s="73" t="s">
        <v>258</v>
      </c>
      <c r="P3" s="73" t="s">
        <v>259</v>
      </c>
      <c r="Q3" s="73" t="s">
        <v>260</v>
      </c>
      <c r="R3" s="79" t="s">
        <v>261</v>
      </c>
      <c r="S3" s="77" t="s">
        <v>262</v>
      </c>
      <c r="T3" s="79" t="s">
        <v>263</v>
      </c>
      <c r="U3" s="75" t="s">
        <v>264</v>
      </c>
      <c r="V3" s="176" t="s">
        <v>265</v>
      </c>
      <c r="W3" s="177" t="s">
        <v>338</v>
      </c>
    </row>
    <row r="4" spans="1:23" ht="21.75" customHeight="1">
      <c r="A4" s="371" t="s">
        <v>230</v>
      </c>
      <c r="B4" s="385">
        <v>186827</v>
      </c>
      <c r="C4" s="385">
        <v>2968</v>
      </c>
      <c r="D4" s="454">
        <v>0</v>
      </c>
      <c r="E4" s="385">
        <v>4</v>
      </c>
      <c r="F4" s="385">
        <v>68</v>
      </c>
      <c r="G4" s="385">
        <v>12775</v>
      </c>
      <c r="H4" s="385">
        <v>59135</v>
      </c>
      <c r="I4" s="385">
        <v>936</v>
      </c>
      <c r="J4" s="385">
        <v>2441</v>
      </c>
      <c r="K4" s="386">
        <v>8027</v>
      </c>
      <c r="L4" s="386">
        <v>28386</v>
      </c>
      <c r="M4" s="387">
        <v>4337</v>
      </c>
      <c r="N4" s="385">
        <v>2533</v>
      </c>
      <c r="O4" s="385">
        <v>6721</v>
      </c>
      <c r="P4" s="385">
        <v>9815</v>
      </c>
      <c r="Q4" s="385">
        <v>6203</v>
      </c>
      <c r="R4" s="385">
        <v>7328</v>
      </c>
      <c r="S4" s="385">
        <v>14600</v>
      </c>
      <c r="T4" s="385">
        <v>759</v>
      </c>
      <c r="U4" s="386">
        <v>8639</v>
      </c>
      <c r="V4" s="385">
        <v>3971</v>
      </c>
      <c r="W4" s="386">
        <v>7181</v>
      </c>
    </row>
    <row r="5" spans="1:23" ht="21.75" customHeight="1">
      <c r="A5" s="388" t="s">
        <v>64</v>
      </c>
      <c r="B5" s="389">
        <v>38493</v>
      </c>
      <c r="C5" s="389">
        <v>1505</v>
      </c>
      <c r="D5" s="390">
        <v>3</v>
      </c>
      <c r="E5" s="389">
        <v>163</v>
      </c>
      <c r="F5" s="389">
        <v>11</v>
      </c>
      <c r="G5" s="389">
        <v>2373</v>
      </c>
      <c r="H5" s="389">
        <v>15740</v>
      </c>
      <c r="I5" s="389">
        <v>150</v>
      </c>
      <c r="J5" s="389">
        <v>286</v>
      </c>
      <c r="K5" s="391">
        <v>1641</v>
      </c>
      <c r="L5" s="391">
        <v>4809</v>
      </c>
      <c r="M5" s="392">
        <v>579</v>
      </c>
      <c r="N5" s="389">
        <v>293</v>
      </c>
      <c r="O5" s="389">
        <v>825</v>
      </c>
      <c r="P5" s="389">
        <v>1645</v>
      </c>
      <c r="Q5" s="389">
        <v>1021</v>
      </c>
      <c r="R5" s="389">
        <v>1082</v>
      </c>
      <c r="S5" s="389">
        <v>2499</v>
      </c>
      <c r="T5" s="389">
        <v>175</v>
      </c>
      <c r="U5" s="391">
        <v>1613</v>
      </c>
      <c r="V5" s="389">
        <v>732</v>
      </c>
      <c r="W5" s="391">
        <v>1348</v>
      </c>
    </row>
    <row r="6" spans="1:23" ht="21.75" customHeight="1">
      <c r="A6" s="388" t="s">
        <v>231</v>
      </c>
      <c r="B6" s="389">
        <v>76873</v>
      </c>
      <c r="C6" s="389">
        <v>959</v>
      </c>
      <c r="D6" s="390">
        <v>2</v>
      </c>
      <c r="E6" s="389">
        <v>5</v>
      </c>
      <c r="F6" s="389">
        <v>2</v>
      </c>
      <c r="G6" s="389">
        <v>3630</v>
      </c>
      <c r="H6" s="389">
        <v>31226</v>
      </c>
      <c r="I6" s="389">
        <v>225</v>
      </c>
      <c r="J6" s="389">
        <v>1424</v>
      </c>
      <c r="K6" s="391">
        <v>2954</v>
      </c>
      <c r="L6" s="391">
        <v>9307</v>
      </c>
      <c r="M6" s="392">
        <v>1119</v>
      </c>
      <c r="N6" s="389">
        <v>857</v>
      </c>
      <c r="O6" s="389">
        <v>2010</v>
      </c>
      <c r="P6" s="389">
        <v>4091</v>
      </c>
      <c r="Q6" s="389">
        <v>2024</v>
      </c>
      <c r="R6" s="389">
        <v>2735</v>
      </c>
      <c r="S6" s="389">
        <v>4892</v>
      </c>
      <c r="T6" s="389">
        <v>197</v>
      </c>
      <c r="U6" s="391">
        <v>3328</v>
      </c>
      <c r="V6" s="389">
        <v>1297</v>
      </c>
      <c r="W6" s="391">
        <v>4589</v>
      </c>
    </row>
    <row r="7" spans="1:23" ht="21.75" customHeight="1">
      <c r="A7" s="388" t="s">
        <v>232</v>
      </c>
      <c r="B7" s="389">
        <v>217365</v>
      </c>
      <c r="C7" s="389">
        <v>4145</v>
      </c>
      <c r="D7" s="390">
        <v>200</v>
      </c>
      <c r="E7" s="389">
        <v>10</v>
      </c>
      <c r="F7" s="389">
        <v>68</v>
      </c>
      <c r="G7" s="389">
        <v>10656</v>
      </c>
      <c r="H7" s="389">
        <v>86037</v>
      </c>
      <c r="I7" s="389">
        <v>499</v>
      </c>
      <c r="J7" s="389">
        <v>2096</v>
      </c>
      <c r="K7" s="391">
        <v>9067</v>
      </c>
      <c r="L7" s="391">
        <v>23275</v>
      </c>
      <c r="M7" s="392">
        <v>2775</v>
      </c>
      <c r="N7" s="389">
        <v>2131</v>
      </c>
      <c r="O7" s="389">
        <v>6687</v>
      </c>
      <c r="P7" s="389">
        <v>11077</v>
      </c>
      <c r="Q7" s="389">
        <v>6511</v>
      </c>
      <c r="R7" s="389">
        <v>7101</v>
      </c>
      <c r="S7" s="389">
        <v>14698</v>
      </c>
      <c r="T7" s="389">
        <v>1072</v>
      </c>
      <c r="U7" s="391">
        <v>10956</v>
      </c>
      <c r="V7" s="389">
        <v>3709</v>
      </c>
      <c r="W7" s="391">
        <v>14595</v>
      </c>
    </row>
    <row r="8" spans="1:23" ht="21.75" customHeight="1">
      <c r="A8" s="388" t="s">
        <v>233</v>
      </c>
      <c r="B8" s="389">
        <f aca="true" t="shared" si="0" ref="B8:B13">SUM(C8:W8)</f>
        <v>91966</v>
      </c>
      <c r="C8" s="389">
        <v>2381</v>
      </c>
      <c r="D8" s="389">
        <v>11</v>
      </c>
      <c r="E8" s="389">
        <v>5</v>
      </c>
      <c r="F8" s="389">
        <v>53</v>
      </c>
      <c r="G8" s="389">
        <v>4723</v>
      </c>
      <c r="H8" s="389">
        <v>32881</v>
      </c>
      <c r="I8" s="389">
        <v>282</v>
      </c>
      <c r="J8" s="389">
        <v>1187</v>
      </c>
      <c r="K8" s="391">
        <v>4100</v>
      </c>
      <c r="L8" s="391">
        <v>11724</v>
      </c>
      <c r="M8" s="392">
        <v>1621</v>
      </c>
      <c r="N8" s="389">
        <v>1012</v>
      </c>
      <c r="O8" s="389">
        <v>2453</v>
      </c>
      <c r="P8" s="389">
        <v>4295</v>
      </c>
      <c r="Q8" s="389">
        <v>2574</v>
      </c>
      <c r="R8" s="389">
        <v>3283</v>
      </c>
      <c r="S8" s="389">
        <v>6477</v>
      </c>
      <c r="T8" s="389">
        <v>563</v>
      </c>
      <c r="U8" s="391">
        <v>4034</v>
      </c>
      <c r="V8" s="389">
        <v>1927</v>
      </c>
      <c r="W8" s="391">
        <v>6380</v>
      </c>
    </row>
    <row r="9" spans="1:23" ht="21.75" customHeight="1">
      <c r="A9" s="388" t="s">
        <v>234</v>
      </c>
      <c r="B9" s="389">
        <f t="shared" si="0"/>
        <v>86806</v>
      </c>
      <c r="C9" s="389">
        <v>3987</v>
      </c>
      <c r="D9" s="389">
        <v>1</v>
      </c>
      <c r="E9" s="389">
        <v>1390</v>
      </c>
      <c r="F9" s="389">
        <v>25</v>
      </c>
      <c r="G9" s="389">
        <v>6216</v>
      </c>
      <c r="H9" s="389">
        <v>31549</v>
      </c>
      <c r="I9" s="389">
        <v>245</v>
      </c>
      <c r="J9" s="389">
        <v>530</v>
      </c>
      <c r="K9" s="391">
        <v>2951</v>
      </c>
      <c r="L9" s="391">
        <v>12023</v>
      </c>
      <c r="M9" s="392">
        <v>1434</v>
      </c>
      <c r="N9" s="389">
        <v>689</v>
      </c>
      <c r="O9" s="389">
        <v>1668</v>
      </c>
      <c r="P9" s="389">
        <v>3795</v>
      </c>
      <c r="Q9" s="389">
        <v>2798</v>
      </c>
      <c r="R9" s="389">
        <v>2752</v>
      </c>
      <c r="S9" s="389">
        <v>6684</v>
      </c>
      <c r="T9" s="389">
        <v>606</v>
      </c>
      <c r="U9" s="391">
        <v>3389</v>
      </c>
      <c r="V9" s="389">
        <v>1979</v>
      </c>
      <c r="W9" s="391">
        <v>2095</v>
      </c>
    </row>
    <row r="10" spans="1:23" ht="21.75" customHeight="1">
      <c r="A10" s="388" t="s">
        <v>235</v>
      </c>
      <c r="B10" s="389">
        <f t="shared" si="0"/>
        <v>35036</v>
      </c>
      <c r="C10" s="389">
        <v>268</v>
      </c>
      <c r="D10" s="389">
        <v>0</v>
      </c>
      <c r="E10" s="389">
        <v>0</v>
      </c>
      <c r="F10" s="389">
        <v>0</v>
      </c>
      <c r="G10" s="389">
        <v>1693</v>
      </c>
      <c r="H10" s="389">
        <v>12805</v>
      </c>
      <c r="I10" s="389">
        <v>93</v>
      </c>
      <c r="J10" s="389">
        <v>656</v>
      </c>
      <c r="K10" s="391">
        <v>1659</v>
      </c>
      <c r="L10" s="391">
        <v>4418</v>
      </c>
      <c r="M10" s="392">
        <v>614</v>
      </c>
      <c r="N10" s="389">
        <v>379</v>
      </c>
      <c r="O10" s="389">
        <v>1019</v>
      </c>
      <c r="P10" s="389">
        <v>1796</v>
      </c>
      <c r="Q10" s="389">
        <v>879</v>
      </c>
      <c r="R10" s="389">
        <v>1203</v>
      </c>
      <c r="S10" s="389">
        <v>2293</v>
      </c>
      <c r="T10" s="389">
        <v>99</v>
      </c>
      <c r="U10" s="391">
        <v>1483</v>
      </c>
      <c r="V10" s="389">
        <v>717</v>
      </c>
      <c r="W10" s="391">
        <v>2962</v>
      </c>
    </row>
    <row r="11" spans="1:23" ht="21.75" customHeight="1">
      <c r="A11" s="388" t="s">
        <v>236</v>
      </c>
      <c r="B11" s="389">
        <f t="shared" si="0"/>
        <v>22414</v>
      </c>
      <c r="C11" s="389">
        <v>267</v>
      </c>
      <c r="D11" s="390">
        <v>0</v>
      </c>
      <c r="E11" s="389">
        <v>16</v>
      </c>
      <c r="F11" s="389">
        <v>7</v>
      </c>
      <c r="G11" s="389">
        <v>1249</v>
      </c>
      <c r="H11" s="389">
        <v>9757</v>
      </c>
      <c r="I11" s="389">
        <v>55</v>
      </c>
      <c r="J11" s="389">
        <v>228</v>
      </c>
      <c r="K11" s="391">
        <v>1113</v>
      </c>
      <c r="L11" s="391">
        <v>2672</v>
      </c>
      <c r="M11" s="392">
        <v>282</v>
      </c>
      <c r="N11" s="389">
        <v>185</v>
      </c>
      <c r="O11" s="389">
        <v>387</v>
      </c>
      <c r="P11" s="389">
        <v>963</v>
      </c>
      <c r="Q11" s="389">
        <v>603</v>
      </c>
      <c r="R11" s="389">
        <v>598</v>
      </c>
      <c r="S11" s="389">
        <v>1462</v>
      </c>
      <c r="T11" s="389">
        <v>61</v>
      </c>
      <c r="U11" s="391">
        <v>1050</v>
      </c>
      <c r="V11" s="389">
        <v>294</v>
      </c>
      <c r="W11" s="391">
        <v>1165</v>
      </c>
    </row>
    <row r="12" spans="1:23" ht="21.75" customHeight="1">
      <c r="A12" s="388" t="s">
        <v>237</v>
      </c>
      <c r="B12" s="389">
        <f t="shared" si="0"/>
        <v>28806</v>
      </c>
      <c r="C12" s="389">
        <v>505</v>
      </c>
      <c r="D12" s="389">
        <v>3</v>
      </c>
      <c r="E12" s="393">
        <v>2</v>
      </c>
      <c r="F12" s="389">
        <v>1</v>
      </c>
      <c r="G12" s="389">
        <v>1571</v>
      </c>
      <c r="H12" s="389">
        <v>9903</v>
      </c>
      <c r="I12" s="389">
        <v>102</v>
      </c>
      <c r="J12" s="389">
        <v>400</v>
      </c>
      <c r="K12" s="391">
        <v>1256</v>
      </c>
      <c r="L12" s="391">
        <v>3373</v>
      </c>
      <c r="M12" s="392">
        <v>420</v>
      </c>
      <c r="N12" s="389">
        <v>325</v>
      </c>
      <c r="O12" s="389">
        <v>892</v>
      </c>
      <c r="P12" s="389">
        <v>1279</v>
      </c>
      <c r="Q12" s="389">
        <v>809</v>
      </c>
      <c r="R12" s="389">
        <v>1241</v>
      </c>
      <c r="S12" s="389">
        <v>2116</v>
      </c>
      <c r="T12" s="389">
        <v>110</v>
      </c>
      <c r="U12" s="391">
        <v>1324</v>
      </c>
      <c r="V12" s="389">
        <v>990</v>
      </c>
      <c r="W12" s="391">
        <v>2184</v>
      </c>
    </row>
    <row r="13" spans="1:23" ht="21.75" customHeight="1" thickBot="1">
      <c r="A13" s="379" t="s">
        <v>238</v>
      </c>
      <c r="B13" s="394">
        <f t="shared" si="0"/>
        <v>19761</v>
      </c>
      <c r="C13" s="394">
        <v>797</v>
      </c>
      <c r="D13" s="394">
        <v>3</v>
      </c>
      <c r="E13" s="394">
        <v>4</v>
      </c>
      <c r="F13" s="394">
        <v>4</v>
      </c>
      <c r="G13" s="394">
        <v>1220</v>
      </c>
      <c r="H13" s="394">
        <v>7282</v>
      </c>
      <c r="I13" s="394">
        <v>97</v>
      </c>
      <c r="J13" s="394">
        <v>163</v>
      </c>
      <c r="K13" s="395">
        <v>690</v>
      </c>
      <c r="L13" s="395">
        <v>2412</v>
      </c>
      <c r="M13" s="396">
        <v>337</v>
      </c>
      <c r="N13" s="394">
        <v>164</v>
      </c>
      <c r="O13" s="394">
        <v>413</v>
      </c>
      <c r="P13" s="394">
        <v>851</v>
      </c>
      <c r="Q13" s="394">
        <v>639</v>
      </c>
      <c r="R13" s="394">
        <v>598</v>
      </c>
      <c r="S13" s="394">
        <v>1417</v>
      </c>
      <c r="T13" s="394">
        <v>129</v>
      </c>
      <c r="U13" s="395">
        <v>847</v>
      </c>
      <c r="V13" s="394">
        <v>466</v>
      </c>
      <c r="W13" s="395">
        <v>1228</v>
      </c>
    </row>
    <row r="14" spans="1:12" ht="21.75" customHeight="1">
      <c r="A14" s="153"/>
      <c r="B14" s="397"/>
      <c r="J14" s="150"/>
      <c r="L14" s="152"/>
    </row>
    <row r="15" spans="1:21" ht="21.75" customHeight="1" thickBot="1">
      <c r="A15" s="119" t="s">
        <v>266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Q15" s="398"/>
      <c r="R15" s="398"/>
      <c r="T15" s="151" t="s">
        <v>349</v>
      </c>
      <c r="U15" s="151"/>
    </row>
    <row r="16" spans="1:21" s="21" customFormat="1" ht="48">
      <c r="A16" s="181"/>
      <c r="B16" s="120" t="s">
        <v>248</v>
      </c>
      <c r="C16" s="399" t="s">
        <v>267</v>
      </c>
      <c r="D16" s="400" t="s">
        <v>170</v>
      </c>
      <c r="E16" s="400" t="s">
        <v>268</v>
      </c>
      <c r="F16" s="400" t="s">
        <v>171</v>
      </c>
      <c r="G16" s="400" t="s">
        <v>172</v>
      </c>
      <c r="H16" s="400" t="s">
        <v>253</v>
      </c>
      <c r="I16" s="399" t="s">
        <v>254</v>
      </c>
      <c r="J16" s="400" t="s">
        <v>255</v>
      </c>
      <c r="K16" s="401" t="s">
        <v>256</v>
      </c>
      <c r="L16" s="401" t="s">
        <v>257</v>
      </c>
      <c r="M16" s="402" t="s">
        <v>269</v>
      </c>
      <c r="N16" s="400" t="s">
        <v>270</v>
      </c>
      <c r="O16" s="399" t="s">
        <v>271</v>
      </c>
      <c r="P16" s="400" t="s">
        <v>272</v>
      </c>
      <c r="Q16" s="400" t="s">
        <v>273</v>
      </c>
      <c r="R16" s="399" t="s">
        <v>263</v>
      </c>
      <c r="S16" s="400" t="s">
        <v>274</v>
      </c>
      <c r="T16" s="401" t="s">
        <v>275</v>
      </c>
      <c r="U16" s="27"/>
    </row>
    <row r="17" spans="1:21" ht="21.75" customHeight="1">
      <c r="A17" s="403" t="s">
        <v>230</v>
      </c>
      <c r="B17" s="450">
        <v>14453</v>
      </c>
      <c r="C17" s="451">
        <v>31</v>
      </c>
      <c r="D17" s="451">
        <v>0</v>
      </c>
      <c r="E17" s="451">
        <v>12</v>
      </c>
      <c r="F17" s="451">
        <v>1435</v>
      </c>
      <c r="G17" s="451">
        <v>1630</v>
      </c>
      <c r="H17" s="451">
        <v>12</v>
      </c>
      <c r="I17" s="451">
        <v>102</v>
      </c>
      <c r="J17" s="450">
        <v>209</v>
      </c>
      <c r="K17" s="452">
        <v>3693</v>
      </c>
      <c r="L17" s="452">
        <v>277</v>
      </c>
      <c r="M17" s="453">
        <v>841</v>
      </c>
      <c r="N17" s="451">
        <v>618</v>
      </c>
      <c r="O17" s="451">
        <v>1752</v>
      </c>
      <c r="P17" s="450">
        <v>1252</v>
      </c>
      <c r="Q17" s="450">
        <v>549</v>
      </c>
      <c r="R17" s="450">
        <v>72</v>
      </c>
      <c r="S17" s="450">
        <v>958</v>
      </c>
      <c r="T17" s="452">
        <v>1010</v>
      </c>
      <c r="U17" s="406"/>
    </row>
    <row r="18" spans="1:21" ht="21.75" customHeight="1">
      <c r="A18" s="407" t="s">
        <v>64</v>
      </c>
      <c r="B18" s="404">
        <v>3186</v>
      </c>
      <c r="C18" s="404">
        <v>6</v>
      </c>
      <c r="D18" s="404">
        <v>1</v>
      </c>
      <c r="E18" s="404">
        <v>2</v>
      </c>
      <c r="F18" s="404">
        <v>331</v>
      </c>
      <c r="G18" s="404">
        <v>674</v>
      </c>
      <c r="H18" s="404">
        <v>9</v>
      </c>
      <c r="I18" s="404">
        <v>6</v>
      </c>
      <c r="J18" s="404">
        <v>74</v>
      </c>
      <c r="K18" s="408">
        <v>763</v>
      </c>
      <c r="L18" s="408">
        <v>49</v>
      </c>
      <c r="M18" s="405">
        <v>133</v>
      </c>
      <c r="N18" s="404">
        <v>101</v>
      </c>
      <c r="O18" s="404">
        <v>292</v>
      </c>
      <c r="P18" s="404">
        <v>232</v>
      </c>
      <c r="Q18" s="404">
        <v>102</v>
      </c>
      <c r="R18" s="404">
        <v>13</v>
      </c>
      <c r="S18" s="404">
        <v>208</v>
      </c>
      <c r="T18" s="408">
        <v>190</v>
      </c>
      <c r="U18" s="406"/>
    </row>
    <row r="19" spans="1:21" ht="21.75" customHeight="1">
      <c r="A19" s="407" t="s">
        <v>231</v>
      </c>
      <c r="B19" s="404">
        <v>5421</v>
      </c>
      <c r="C19" s="409">
        <v>5</v>
      </c>
      <c r="D19" s="410">
        <v>0</v>
      </c>
      <c r="E19" s="410">
        <v>0</v>
      </c>
      <c r="F19" s="404">
        <v>422</v>
      </c>
      <c r="G19" s="404">
        <v>698</v>
      </c>
      <c r="H19" s="404">
        <v>7</v>
      </c>
      <c r="I19" s="404">
        <v>57</v>
      </c>
      <c r="J19" s="404">
        <v>84</v>
      </c>
      <c r="K19" s="408">
        <v>1311</v>
      </c>
      <c r="L19" s="408">
        <v>81</v>
      </c>
      <c r="M19" s="405">
        <v>372</v>
      </c>
      <c r="N19" s="404">
        <v>202</v>
      </c>
      <c r="O19" s="404">
        <v>799</v>
      </c>
      <c r="P19" s="404">
        <v>468</v>
      </c>
      <c r="Q19" s="404">
        <v>207</v>
      </c>
      <c r="R19" s="404">
        <v>18</v>
      </c>
      <c r="S19" s="404">
        <v>343</v>
      </c>
      <c r="T19" s="408">
        <v>347</v>
      </c>
      <c r="U19" s="406"/>
    </row>
    <row r="20" spans="1:21" ht="21.75" customHeight="1">
      <c r="A20" s="407" t="s">
        <v>232</v>
      </c>
      <c r="B20" s="404">
        <v>13981</v>
      </c>
      <c r="C20" s="405">
        <v>70</v>
      </c>
      <c r="D20" s="404">
        <v>2</v>
      </c>
      <c r="E20" s="404">
        <v>12</v>
      </c>
      <c r="F20" s="404">
        <v>1434</v>
      </c>
      <c r="G20" s="404">
        <v>1563</v>
      </c>
      <c r="H20" s="404">
        <v>13</v>
      </c>
      <c r="I20" s="404">
        <v>101</v>
      </c>
      <c r="J20" s="404">
        <v>326</v>
      </c>
      <c r="K20" s="408">
        <v>3108</v>
      </c>
      <c r="L20" s="408">
        <v>166</v>
      </c>
      <c r="M20" s="405">
        <v>823</v>
      </c>
      <c r="N20" s="404">
        <v>510</v>
      </c>
      <c r="O20" s="404">
        <v>2081</v>
      </c>
      <c r="P20" s="404">
        <v>1280</v>
      </c>
      <c r="Q20" s="409">
        <v>540</v>
      </c>
      <c r="R20" s="409">
        <v>90</v>
      </c>
      <c r="S20" s="409">
        <v>853</v>
      </c>
      <c r="T20" s="408">
        <v>1009</v>
      </c>
      <c r="U20" s="411"/>
    </row>
    <row r="21" spans="1:21" ht="21.75" customHeight="1">
      <c r="A21" s="407" t="s">
        <v>233</v>
      </c>
      <c r="B21" s="404">
        <v>6782</v>
      </c>
      <c r="C21" s="405">
        <v>15</v>
      </c>
      <c r="D21" s="404">
        <v>1</v>
      </c>
      <c r="E21" s="404">
        <v>8</v>
      </c>
      <c r="F21" s="404">
        <v>566</v>
      </c>
      <c r="G21" s="404">
        <v>908</v>
      </c>
      <c r="H21" s="404">
        <v>8</v>
      </c>
      <c r="I21" s="404">
        <v>36</v>
      </c>
      <c r="J21" s="404">
        <v>153</v>
      </c>
      <c r="K21" s="408">
        <v>1679</v>
      </c>
      <c r="L21" s="408">
        <v>71</v>
      </c>
      <c r="M21" s="405">
        <v>505</v>
      </c>
      <c r="N21" s="404">
        <v>232</v>
      </c>
      <c r="O21" s="404">
        <v>851</v>
      </c>
      <c r="P21" s="404">
        <v>588</v>
      </c>
      <c r="Q21" s="404">
        <v>295</v>
      </c>
      <c r="R21" s="404">
        <v>28</v>
      </c>
      <c r="S21" s="404">
        <v>453</v>
      </c>
      <c r="T21" s="408">
        <v>385</v>
      </c>
      <c r="U21" s="406"/>
    </row>
    <row r="22" spans="1:21" ht="21.75" customHeight="1">
      <c r="A22" s="407" t="s">
        <v>234</v>
      </c>
      <c r="B22" s="404">
        <v>7175</v>
      </c>
      <c r="C22" s="404">
        <v>39</v>
      </c>
      <c r="D22" s="404">
        <v>16</v>
      </c>
      <c r="E22" s="404">
        <v>4</v>
      </c>
      <c r="F22" s="404">
        <v>879</v>
      </c>
      <c r="G22" s="404">
        <v>1256</v>
      </c>
      <c r="H22" s="404">
        <v>7</v>
      </c>
      <c r="I22" s="404">
        <v>16</v>
      </c>
      <c r="J22" s="404">
        <v>119</v>
      </c>
      <c r="K22" s="408">
        <v>1830</v>
      </c>
      <c r="L22" s="408">
        <v>98</v>
      </c>
      <c r="M22" s="405">
        <v>253</v>
      </c>
      <c r="N22" s="404">
        <v>220</v>
      </c>
      <c r="O22" s="404">
        <v>664</v>
      </c>
      <c r="P22" s="404">
        <v>613</v>
      </c>
      <c r="Q22" s="404">
        <v>256</v>
      </c>
      <c r="R22" s="404">
        <v>52</v>
      </c>
      <c r="S22" s="404">
        <v>406</v>
      </c>
      <c r="T22" s="408">
        <v>447</v>
      </c>
      <c r="U22" s="406"/>
    </row>
    <row r="23" spans="1:21" ht="21.75" customHeight="1">
      <c r="A23" s="407" t="s">
        <v>235</v>
      </c>
      <c r="B23" s="404">
        <v>2153</v>
      </c>
      <c r="C23" s="409">
        <v>4</v>
      </c>
      <c r="D23" s="410">
        <v>0</v>
      </c>
      <c r="E23" s="410">
        <v>0</v>
      </c>
      <c r="F23" s="410">
        <v>169</v>
      </c>
      <c r="G23" s="404">
        <v>230</v>
      </c>
      <c r="H23" s="404">
        <v>2</v>
      </c>
      <c r="I23" s="404">
        <v>15</v>
      </c>
      <c r="J23" s="404">
        <v>41</v>
      </c>
      <c r="K23" s="408">
        <v>575</v>
      </c>
      <c r="L23" s="408">
        <v>31</v>
      </c>
      <c r="M23" s="405">
        <v>172</v>
      </c>
      <c r="N23" s="404">
        <v>72</v>
      </c>
      <c r="O23" s="404">
        <v>268</v>
      </c>
      <c r="P23" s="404">
        <v>200</v>
      </c>
      <c r="Q23" s="404">
        <v>99</v>
      </c>
      <c r="R23" s="404">
        <v>7</v>
      </c>
      <c r="S23" s="404">
        <v>138</v>
      </c>
      <c r="T23" s="408">
        <v>130</v>
      </c>
      <c r="U23" s="406"/>
    </row>
    <row r="24" spans="1:21" ht="21.75" customHeight="1">
      <c r="A24" s="407" t="s">
        <v>236</v>
      </c>
      <c r="B24" s="404">
        <f>SUM(C24:T24)</f>
        <v>1531</v>
      </c>
      <c r="C24" s="404">
        <v>2</v>
      </c>
      <c r="D24" s="404">
        <v>0</v>
      </c>
      <c r="E24" s="404">
        <v>1</v>
      </c>
      <c r="F24" s="410">
        <v>145</v>
      </c>
      <c r="G24" s="404">
        <v>333</v>
      </c>
      <c r="H24" s="404">
        <v>0</v>
      </c>
      <c r="I24" s="404">
        <v>3</v>
      </c>
      <c r="J24" s="404">
        <v>28</v>
      </c>
      <c r="K24" s="408">
        <v>354</v>
      </c>
      <c r="L24" s="408">
        <v>24</v>
      </c>
      <c r="M24" s="405">
        <v>82</v>
      </c>
      <c r="N24" s="404">
        <v>42</v>
      </c>
      <c r="O24" s="404">
        <v>144</v>
      </c>
      <c r="P24" s="404">
        <v>134</v>
      </c>
      <c r="Q24" s="404">
        <v>65</v>
      </c>
      <c r="R24" s="404">
        <v>6</v>
      </c>
      <c r="S24" s="404">
        <v>94</v>
      </c>
      <c r="T24" s="408">
        <v>74</v>
      </c>
      <c r="U24" s="406"/>
    </row>
    <row r="25" spans="1:21" ht="21.75" customHeight="1">
      <c r="A25" s="407" t="s">
        <v>237</v>
      </c>
      <c r="B25" s="404">
        <v>1896</v>
      </c>
      <c r="C25" s="412">
        <v>7</v>
      </c>
      <c r="D25" s="404">
        <v>1</v>
      </c>
      <c r="E25" s="404">
        <v>0</v>
      </c>
      <c r="F25" s="412">
        <v>181</v>
      </c>
      <c r="G25" s="404">
        <v>325</v>
      </c>
      <c r="H25" s="413">
        <v>0</v>
      </c>
      <c r="I25" s="404">
        <v>2</v>
      </c>
      <c r="J25" s="404">
        <v>54</v>
      </c>
      <c r="K25" s="408">
        <v>408</v>
      </c>
      <c r="L25" s="408">
        <v>14</v>
      </c>
      <c r="M25" s="405">
        <v>149</v>
      </c>
      <c r="N25" s="404">
        <v>53</v>
      </c>
      <c r="O25" s="404">
        <v>215</v>
      </c>
      <c r="P25" s="404">
        <v>142</v>
      </c>
      <c r="Q25" s="404">
        <v>75</v>
      </c>
      <c r="R25" s="404">
        <v>7</v>
      </c>
      <c r="S25" s="404">
        <v>136</v>
      </c>
      <c r="T25" s="408">
        <v>127</v>
      </c>
      <c r="U25" s="406"/>
    </row>
    <row r="26" spans="1:20" ht="21.75" customHeight="1" thickBot="1">
      <c r="A26" s="414" t="s">
        <v>238</v>
      </c>
      <c r="B26" s="415">
        <v>1217</v>
      </c>
      <c r="C26" s="416">
        <v>7</v>
      </c>
      <c r="D26" s="417">
        <v>0</v>
      </c>
      <c r="E26" s="417">
        <v>0</v>
      </c>
      <c r="F26" s="416">
        <v>150</v>
      </c>
      <c r="G26" s="415">
        <v>188</v>
      </c>
      <c r="H26" s="415">
        <v>3</v>
      </c>
      <c r="I26" s="415">
        <v>4</v>
      </c>
      <c r="J26" s="415">
        <v>25</v>
      </c>
      <c r="K26" s="418">
        <v>267</v>
      </c>
      <c r="L26" s="418">
        <v>11</v>
      </c>
      <c r="M26" s="419">
        <v>55</v>
      </c>
      <c r="N26" s="415">
        <v>37</v>
      </c>
      <c r="O26" s="415">
        <v>149</v>
      </c>
      <c r="P26" s="415">
        <v>119</v>
      </c>
      <c r="Q26" s="415">
        <v>47</v>
      </c>
      <c r="R26" s="415">
        <v>12</v>
      </c>
      <c r="S26" s="415">
        <v>76</v>
      </c>
      <c r="T26" s="418">
        <v>67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&amp;C-8-</oddFooter>
  </headerFooter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99"/>
  </sheetPr>
  <dimension ref="A1:N29"/>
  <sheetViews>
    <sheetView showGridLines="0" zoomScaleSheetLayoutView="100" zoomScalePageLayoutView="0" workbookViewId="0" topLeftCell="A1">
      <pane xSplit="1" ySplit="2" topLeftCell="B3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8.796875" defaultRowHeight="22.5" customHeight="1"/>
  <cols>
    <col min="1" max="1" width="11.8984375" style="13" customWidth="1"/>
    <col min="2" max="2" width="14.09765625" style="13" customWidth="1"/>
    <col min="3" max="3" width="12.69921875" style="13" customWidth="1"/>
    <col min="4" max="4" width="12.09765625" style="13" customWidth="1"/>
    <col min="5" max="10" width="12.69921875" style="13" customWidth="1"/>
    <col min="11" max="11" width="14.69921875" style="13" customWidth="1"/>
    <col min="12" max="12" width="15.59765625" style="13" customWidth="1"/>
    <col min="13" max="13" width="12.69921875" style="13" customWidth="1"/>
    <col min="14" max="14" width="9.3984375" style="13" customWidth="1"/>
    <col min="15" max="15" width="12.69921875" style="13" customWidth="1"/>
    <col min="16" max="16" width="10.69921875" style="13" bestFit="1" customWidth="1"/>
    <col min="17" max="18" width="9.09765625" style="13" customWidth="1"/>
    <col min="19" max="19" width="10.69921875" style="13" bestFit="1" customWidth="1"/>
    <col min="20" max="20" width="11.8984375" style="13" bestFit="1" customWidth="1"/>
    <col min="21" max="21" width="9.09765625" style="13" customWidth="1"/>
    <col min="22" max="22" width="10.69921875" style="13" bestFit="1" customWidth="1"/>
    <col min="23" max="16384" width="9.09765625" style="13" customWidth="1"/>
  </cols>
  <sheetData>
    <row r="1" spans="1:14" ht="22.5" customHeight="1" thickBot="1">
      <c r="A1" s="12" t="s">
        <v>411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35" t="s">
        <v>354</v>
      </c>
    </row>
    <row r="2" spans="1:14" s="12" customFormat="1" ht="24.75" customHeight="1">
      <c r="A2" s="37"/>
      <c r="B2" s="183" t="s">
        <v>276</v>
      </c>
      <c r="C2" s="183" t="s">
        <v>277</v>
      </c>
      <c r="D2" s="183" t="s">
        <v>278</v>
      </c>
      <c r="E2" s="183" t="s">
        <v>279</v>
      </c>
      <c r="F2" s="183" t="s">
        <v>280</v>
      </c>
      <c r="G2" s="186" t="s">
        <v>281</v>
      </c>
      <c r="H2" s="184" t="s">
        <v>282</v>
      </c>
      <c r="I2" s="183" t="s">
        <v>283</v>
      </c>
      <c r="J2" s="183" t="s">
        <v>284</v>
      </c>
      <c r="K2" s="183" t="s">
        <v>285</v>
      </c>
      <c r="L2" s="185" t="s">
        <v>286</v>
      </c>
      <c r="M2" s="186" t="s">
        <v>287</v>
      </c>
      <c r="N2" s="200" t="s">
        <v>288</v>
      </c>
    </row>
    <row r="3" spans="1:14" ht="22.5" customHeight="1">
      <c r="A3" s="46" t="s">
        <v>230</v>
      </c>
      <c r="B3" s="264">
        <v>175580786</v>
      </c>
      <c r="C3" s="264">
        <v>3158885</v>
      </c>
      <c r="D3" s="264">
        <v>2326651</v>
      </c>
      <c r="E3" s="264">
        <v>9085955</v>
      </c>
      <c r="F3" s="264">
        <v>260326</v>
      </c>
      <c r="G3" s="265">
        <v>439422</v>
      </c>
      <c r="H3" s="266">
        <v>788765</v>
      </c>
      <c r="I3" s="264">
        <v>450339</v>
      </c>
      <c r="J3" s="264">
        <v>78223</v>
      </c>
      <c r="K3" s="264">
        <v>206845</v>
      </c>
      <c r="L3" s="264">
        <v>5535988</v>
      </c>
      <c r="M3" s="264" t="s">
        <v>357</v>
      </c>
      <c r="N3" s="332" t="s">
        <v>387</v>
      </c>
    </row>
    <row r="4" spans="1:14" ht="22.5" customHeight="1">
      <c r="A4" s="36" t="s">
        <v>64</v>
      </c>
      <c r="B4" s="264">
        <v>82757144</v>
      </c>
      <c r="C4" s="264">
        <v>10039342</v>
      </c>
      <c r="D4" s="264">
        <v>1719381</v>
      </c>
      <c r="E4" s="264">
        <v>45412</v>
      </c>
      <c r="F4" s="267" t="s">
        <v>387</v>
      </c>
      <c r="G4" s="265">
        <v>33821</v>
      </c>
      <c r="H4" s="266">
        <v>1067251</v>
      </c>
      <c r="I4" s="264">
        <v>18980</v>
      </c>
      <c r="J4" s="264">
        <v>671756</v>
      </c>
      <c r="K4" s="264" t="s">
        <v>357</v>
      </c>
      <c r="L4" s="264">
        <v>1213751</v>
      </c>
      <c r="M4" s="264">
        <v>368377</v>
      </c>
      <c r="N4" s="265" t="s">
        <v>388</v>
      </c>
    </row>
    <row r="5" spans="1:14" ht="22.5" customHeight="1">
      <c r="A5" s="36" t="s">
        <v>231</v>
      </c>
      <c r="B5" s="264">
        <v>158006051</v>
      </c>
      <c r="C5" s="264">
        <v>2998308</v>
      </c>
      <c r="D5" s="267" t="s">
        <v>387</v>
      </c>
      <c r="E5" s="264">
        <v>58584</v>
      </c>
      <c r="F5" s="264" t="s">
        <v>388</v>
      </c>
      <c r="G5" s="265">
        <v>224656</v>
      </c>
      <c r="H5" s="266">
        <v>417524</v>
      </c>
      <c r="I5" s="264">
        <v>1722471</v>
      </c>
      <c r="J5" s="264">
        <v>1989647</v>
      </c>
      <c r="K5" s="264" t="s">
        <v>388</v>
      </c>
      <c r="L5" s="264">
        <v>3038967</v>
      </c>
      <c r="M5" s="264">
        <v>190835</v>
      </c>
      <c r="N5" s="332" t="s">
        <v>387</v>
      </c>
    </row>
    <row r="6" spans="1:14" ht="22.5" customHeight="1">
      <c r="A6" s="36" t="s">
        <v>232</v>
      </c>
      <c r="B6" s="333">
        <v>1308473198</v>
      </c>
      <c r="C6" s="264">
        <v>5202324</v>
      </c>
      <c r="D6" s="264">
        <v>200151</v>
      </c>
      <c r="E6" s="264">
        <v>2546495</v>
      </c>
      <c r="F6" s="264">
        <v>431377</v>
      </c>
      <c r="G6" s="265">
        <v>129776</v>
      </c>
      <c r="H6" s="266">
        <v>334887</v>
      </c>
      <c r="I6" s="264">
        <v>714516</v>
      </c>
      <c r="J6" s="264">
        <v>665476</v>
      </c>
      <c r="K6" s="264">
        <v>1387968</v>
      </c>
      <c r="L6" s="264">
        <v>15219355</v>
      </c>
      <c r="M6" s="264">
        <v>8060279</v>
      </c>
      <c r="N6" s="332" t="s">
        <v>387</v>
      </c>
    </row>
    <row r="7" spans="1:14" ht="22.5" customHeight="1">
      <c r="A7" s="36" t="s">
        <v>233</v>
      </c>
      <c r="B7" s="264">
        <v>179956514</v>
      </c>
      <c r="C7" s="264">
        <v>10700498</v>
      </c>
      <c r="D7" s="264">
        <v>241369</v>
      </c>
      <c r="E7" s="264">
        <v>866079</v>
      </c>
      <c r="F7" s="264" t="s">
        <v>357</v>
      </c>
      <c r="G7" s="265">
        <v>794283</v>
      </c>
      <c r="H7" s="266">
        <v>2439467</v>
      </c>
      <c r="I7" s="264">
        <v>582300</v>
      </c>
      <c r="J7" s="264" t="s">
        <v>357</v>
      </c>
      <c r="K7" s="264" t="s">
        <v>358</v>
      </c>
      <c r="L7" s="264">
        <v>6141290</v>
      </c>
      <c r="M7" s="264">
        <v>259172</v>
      </c>
      <c r="N7" s="265" t="s">
        <v>358</v>
      </c>
    </row>
    <row r="8" spans="1:14" ht="22.5" customHeight="1">
      <c r="A8" s="123" t="s">
        <v>234</v>
      </c>
      <c r="B8" s="264">
        <v>134814852</v>
      </c>
      <c r="C8" s="264">
        <v>2155452</v>
      </c>
      <c r="D8" s="264">
        <v>936031</v>
      </c>
      <c r="E8" s="264">
        <v>1997066</v>
      </c>
      <c r="F8" s="264">
        <v>21978</v>
      </c>
      <c r="G8" s="265">
        <v>38925</v>
      </c>
      <c r="H8" s="266">
        <v>320942</v>
      </c>
      <c r="I8" s="264">
        <v>471522</v>
      </c>
      <c r="J8" s="267" t="s">
        <v>387</v>
      </c>
      <c r="K8" s="264" t="s">
        <v>357</v>
      </c>
      <c r="L8" s="264">
        <v>3169920</v>
      </c>
      <c r="M8" s="264">
        <v>11623</v>
      </c>
      <c r="N8" s="332" t="s">
        <v>387</v>
      </c>
    </row>
    <row r="9" spans="1:14" ht="22.5" customHeight="1">
      <c r="A9" s="123" t="s">
        <v>235</v>
      </c>
      <c r="B9" s="264">
        <v>11846314</v>
      </c>
      <c r="C9" s="264">
        <v>367109</v>
      </c>
      <c r="D9" s="267" t="s">
        <v>387</v>
      </c>
      <c r="E9" s="264" t="s">
        <v>388</v>
      </c>
      <c r="F9" s="264" t="s">
        <v>387</v>
      </c>
      <c r="G9" s="265">
        <v>96817</v>
      </c>
      <c r="H9" s="268" t="s">
        <v>387</v>
      </c>
      <c r="I9" s="264">
        <v>632978</v>
      </c>
      <c r="J9" s="264">
        <v>1064372</v>
      </c>
      <c r="K9" s="264" t="s">
        <v>388</v>
      </c>
      <c r="L9" s="264">
        <v>335675</v>
      </c>
      <c r="M9" s="264" t="s">
        <v>388</v>
      </c>
      <c r="N9" s="332" t="s">
        <v>387</v>
      </c>
    </row>
    <row r="10" spans="1:14" ht="22.5" customHeight="1">
      <c r="A10" s="123" t="s">
        <v>236</v>
      </c>
      <c r="B10" s="264">
        <v>51235261</v>
      </c>
      <c r="C10" s="264">
        <v>726485</v>
      </c>
      <c r="D10" s="267" t="s">
        <v>387</v>
      </c>
      <c r="E10" s="264" t="s">
        <v>357</v>
      </c>
      <c r="F10" s="267" t="s">
        <v>387</v>
      </c>
      <c r="G10" s="265">
        <v>343910</v>
      </c>
      <c r="H10" s="268" t="s">
        <v>387</v>
      </c>
      <c r="I10" s="264">
        <v>7294</v>
      </c>
      <c r="J10" s="264" t="s">
        <v>357</v>
      </c>
      <c r="K10" s="264" t="s">
        <v>357</v>
      </c>
      <c r="L10" s="264">
        <v>1690738</v>
      </c>
      <c r="M10" s="264">
        <v>875165</v>
      </c>
      <c r="N10" s="332" t="s">
        <v>387</v>
      </c>
    </row>
    <row r="11" spans="1:14" ht="22.5" customHeight="1">
      <c r="A11" s="123" t="s">
        <v>237</v>
      </c>
      <c r="B11" s="264">
        <v>87590502</v>
      </c>
      <c r="C11" s="264">
        <v>2223755</v>
      </c>
      <c r="D11" s="264" t="s">
        <v>357</v>
      </c>
      <c r="E11" s="264" t="s">
        <v>357</v>
      </c>
      <c r="F11" s="264" t="s">
        <v>357</v>
      </c>
      <c r="G11" s="332" t="s">
        <v>387</v>
      </c>
      <c r="H11" s="266">
        <v>1470746</v>
      </c>
      <c r="I11" s="264">
        <v>84479</v>
      </c>
      <c r="J11" s="264">
        <v>6423067</v>
      </c>
      <c r="K11" s="264" t="s">
        <v>357</v>
      </c>
      <c r="L11" s="264">
        <v>2683217</v>
      </c>
      <c r="M11" s="264" t="s">
        <v>357</v>
      </c>
      <c r="N11" s="332" t="s">
        <v>387</v>
      </c>
    </row>
    <row r="12" spans="1:14" ht="22.5" customHeight="1" thickBot="1">
      <c r="A12" s="124" t="s">
        <v>238</v>
      </c>
      <c r="B12" s="334">
        <v>150281363</v>
      </c>
      <c r="C12" s="270" t="s">
        <v>387</v>
      </c>
      <c r="D12" s="270" t="s">
        <v>387</v>
      </c>
      <c r="E12" s="270" t="s">
        <v>387</v>
      </c>
      <c r="F12" s="270" t="s">
        <v>387</v>
      </c>
      <c r="G12" s="271" t="s">
        <v>387</v>
      </c>
      <c r="H12" s="269" t="s">
        <v>387</v>
      </c>
      <c r="I12" s="270" t="s">
        <v>387</v>
      </c>
      <c r="J12" s="270" t="s">
        <v>387</v>
      </c>
      <c r="K12" s="270" t="s">
        <v>387</v>
      </c>
      <c r="L12" s="270" t="s">
        <v>387</v>
      </c>
      <c r="M12" s="270" t="s">
        <v>387</v>
      </c>
      <c r="N12" s="271" t="s">
        <v>387</v>
      </c>
    </row>
    <row r="13" spans="2:14" ht="16.5" customHeight="1">
      <c r="B13" s="187"/>
      <c r="C13" s="187"/>
      <c r="D13" s="187"/>
      <c r="E13" s="187"/>
      <c r="F13" s="187"/>
      <c r="G13" s="188"/>
      <c r="H13" s="189"/>
      <c r="I13" s="188"/>
      <c r="J13" s="187"/>
      <c r="K13" s="187"/>
      <c r="L13" s="187"/>
      <c r="M13" s="187"/>
      <c r="N13" s="187"/>
    </row>
    <row r="14" spans="2:14" ht="5.25" customHeight="1" thickBot="1">
      <c r="B14" s="187"/>
      <c r="C14" s="187"/>
      <c r="D14" s="187"/>
      <c r="E14" s="187"/>
      <c r="F14" s="187"/>
      <c r="G14" s="188"/>
      <c r="H14" s="187"/>
      <c r="I14" s="187"/>
      <c r="J14" s="187"/>
      <c r="K14" s="187"/>
      <c r="L14" s="187"/>
      <c r="M14" s="190"/>
      <c r="N14" s="187"/>
    </row>
    <row r="15" spans="1:14" s="12" customFormat="1" ht="25.5" customHeight="1">
      <c r="A15" s="128"/>
      <c r="B15" s="191" t="s">
        <v>289</v>
      </c>
      <c r="C15" s="192" t="s">
        <v>290</v>
      </c>
      <c r="D15" s="192" t="s">
        <v>291</v>
      </c>
      <c r="E15" s="192" t="s">
        <v>292</v>
      </c>
      <c r="F15" s="192" t="s">
        <v>293</v>
      </c>
      <c r="G15" s="199" t="s">
        <v>294</v>
      </c>
      <c r="H15" s="193" t="s">
        <v>295</v>
      </c>
      <c r="I15" s="191" t="s">
        <v>296</v>
      </c>
      <c r="J15" s="193" t="s">
        <v>297</v>
      </c>
      <c r="K15" s="194" t="s">
        <v>298</v>
      </c>
      <c r="L15" s="192" t="s">
        <v>299</v>
      </c>
      <c r="M15" s="199" t="s">
        <v>300</v>
      </c>
      <c r="N15" s="195"/>
    </row>
    <row r="16" spans="1:14" ht="22.5" customHeight="1">
      <c r="A16" s="129" t="s">
        <v>230</v>
      </c>
      <c r="B16" s="264">
        <v>1420110</v>
      </c>
      <c r="C16" s="264">
        <v>2075332</v>
      </c>
      <c r="D16" s="264">
        <v>700327</v>
      </c>
      <c r="E16" s="264">
        <v>2445080</v>
      </c>
      <c r="F16" s="264">
        <v>5796402</v>
      </c>
      <c r="G16" s="265">
        <v>26705791</v>
      </c>
      <c r="H16" s="266">
        <v>2424554</v>
      </c>
      <c r="I16" s="264" t="s">
        <v>357</v>
      </c>
      <c r="J16" s="264">
        <v>9999053</v>
      </c>
      <c r="K16" s="264" t="s">
        <v>357</v>
      </c>
      <c r="L16" s="264">
        <v>100466206</v>
      </c>
      <c r="M16" s="265">
        <v>1104265</v>
      </c>
      <c r="N16" s="196"/>
    </row>
    <row r="17" spans="1:14" ht="22.5" customHeight="1">
      <c r="A17" s="123" t="s">
        <v>64</v>
      </c>
      <c r="B17" s="264">
        <v>1816525</v>
      </c>
      <c r="C17" s="264">
        <v>9596454</v>
      </c>
      <c r="D17" s="264">
        <v>2637497</v>
      </c>
      <c r="E17" s="264">
        <v>2396781</v>
      </c>
      <c r="F17" s="264">
        <v>240024</v>
      </c>
      <c r="G17" s="265">
        <v>1316727</v>
      </c>
      <c r="H17" s="266">
        <v>127602</v>
      </c>
      <c r="I17" s="267" t="s">
        <v>387</v>
      </c>
      <c r="J17" s="264">
        <v>759800</v>
      </c>
      <c r="K17" s="267" t="s">
        <v>387</v>
      </c>
      <c r="L17" s="264">
        <v>48274360</v>
      </c>
      <c r="M17" s="265">
        <v>189926</v>
      </c>
      <c r="N17" s="196"/>
    </row>
    <row r="18" spans="1:14" ht="22.5" customHeight="1">
      <c r="A18" s="123" t="s">
        <v>231</v>
      </c>
      <c r="B18" s="264">
        <v>709904</v>
      </c>
      <c r="C18" s="264">
        <v>3768799</v>
      </c>
      <c r="D18" s="264" t="s">
        <v>388</v>
      </c>
      <c r="E18" s="264">
        <v>8237564</v>
      </c>
      <c r="F18" s="264">
        <v>22993669</v>
      </c>
      <c r="G18" s="265">
        <v>14424735</v>
      </c>
      <c r="H18" s="268" t="s">
        <v>387</v>
      </c>
      <c r="I18" s="267" t="s">
        <v>387</v>
      </c>
      <c r="J18" s="264">
        <v>2576516</v>
      </c>
      <c r="K18" s="267" t="s">
        <v>387</v>
      </c>
      <c r="L18" s="264">
        <v>93481594</v>
      </c>
      <c r="M18" s="265">
        <v>142816</v>
      </c>
      <c r="N18" s="196"/>
    </row>
    <row r="19" spans="1:14" ht="22.5" customHeight="1">
      <c r="A19" s="123" t="s">
        <v>232</v>
      </c>
      <c r="B19" s="264">
        <v>2881456</v>
      </c>
      <c r="C19" s="264">
        <v>12121037</v>
      </c>
      <c r="D19" s="264">
        <v>3418409</v>
      </c>
      <c r="E19" s="264">
        <v>8872796</v>
      </c>
      <c r="F19" s="264">
        <v>3860144</v>
      </c>
      <c r="G19" s="265">
        <v>8184520</v>
      </c>
      <c r="H19" s="266">
        <v>39027</v>
      </c>
      <c r="I19" s="264">
        <v>2416242</v>
      </c>
      <c r="J19" s="264">
        <v>3514890</v>
      </c>
      <c r="K19" s="264">
        <v>4054777</v>
      </c>
      <c r="L19" s="264">
        <v>1217752834</v>
      </c>
      <c r="M19" s="265">
        <v>6464462</v>
      </c>
      <c r="N19" s="196"/>
    </row>
    <row r="20" spans="1:14" ht="22.5" customHeight="1">
      <c r="A20" s="123" t="s">
        <v>233</v>
      </c>
      <c r="B20" s="264">
        <v>618439</v>
      </c>
      <c r="C20" s="264">
        <v>3707800</v>
      </c>
      <c r="D20" s="264">
        <v>710387</v>
      </c>
      <c r="E20" s="264">
        <v>1404670</v>
      </c>
      <c r="F20" s="264">
        <v>5660983</v>
      </c>
      <c r="G20" s="265">
        <v>4209657</v>
      </c>
      <c r="H20" s="266">
        <v>1210418</v>
      </c>
      <c r="I20" s="264" t="s">
        <v>359</v>
      </c>
      <c r="J20" s="264">
        <v>32408792</v>
      </c>
      <c r="K20" s="264" t="s">
        <v>359</v>
      </c>
      <c r="L20" s="264">
        <v>107150225</v>
      </c>
      <c r="M20" s="265">
        <v>145689</v>
      </c>
      <c r="N20" s="196"/>
    </row>
    <row r="21" spans="1:14" ht="22.5" customHeight="1">
      <c r="A21" s="123" t="s">
        <v>234</v>
      </c>
      <c r="B21" s="264">
        <v>914515</v>
      </c>
      <c r="C21" s="264">
        <v>7536701</v>
      </c>
      <c r="D21" s="264">
        <v>2770737</v>
      </c>
      <c r="E21" s="264">
        <v>3039755</v>
      </c>
      <c r="F21" s="264">
        <v>453104</v>
      </c>
      <c r="G21" s="265">
        <v>8485560</v>
      </c>
      <c r="H21" s="266" t="s">
        <v>357</v>
      </c>
      <c r="I21" s="267" t="s">
        <v>387</v>
      </c>
      <c r="J21" s="264">
        <v>1111354</v>
      </c>
      <c r="K21" s="267" t="s">
        <v>387</v>
      </c>
      <c r="L21" s="264">
        <v>100736903</v>
      </c>
      <c r="M21" s="265">
        <v>146978</v>
      </c>
      <c r="N21" s="196"/>
    </row>
    <row r="22" spans="1:14" ht="22.5" customHeight="1">
      <c r="A22" s="123" t="s">
        <v>235</v>
      </c>
      <c r="B22" s="264" t="s">
        <v>372</v>
      </c>
      <c r="C22" s="264">
        <v>276273</v>
      </c>
      <c r="D22" s="264" t="s">
        <v>388</v>
      </c>
      <c r="E22" s="264">
        <v>1354917</v>
      </c>
      <c r="F22" s="264">
        <v>781744</v>
      </c>
      <c r="G22" s="265">
        <v>1018542</v>
      </c>
      <c r="H22" s="266" t="s">
        <v>388</v>
      </c>
      <c r="I22" s="264" t="s">
        <v>387</v>
      </c>
      <c r="J22" s="264">
        <v>476696</v>
      </c>
      <c r="K22" s="267" t="s">
        <v>387</v>
      </c>
      <c r="L22" s="264">
        <v>4918625</v>
      </c>
      <c r="M22" s="265">
        <v>13724</v>
      </c>
      <c r="N22" s="196"/>
    </row>
    <row r="23" spans="1:14" ht="22.5" customHeight="1">
      <c r="A23" s="123" t="s">
        <v>236</v>
      </c>
      <c r="B23" s="264">
        <v>2380223</v>
      </c>
      <c r="C23" s="264">
        <v>968169</v>
      </c>
      <c r="D23" s="264">
        <v>36816</v>
      </c>
      <c r="E23" s="264">
        <v>290184</v>
      </c>
      <c r="F23" s="264">
        <v>387778</v>
      </c>
      <c r="G23" s="265">
        <v>1711267</v>
      </c>
      <c r="H23" s="266" t="s">
        <v>357</v>
      </c>
      <c r="I23" s="267" t="s">
        <v>387</v>
      </c>
      <c r="J23" s="264">
        <v>150988</v>
      </c>
      <c r="K23" s="264" t="s">
        <v>357</v>
      </c>
      <c r="L23" s="264">
        <v>38803683</v>
      </c>
      <c r="M23" s="265" t="s">
        <v>357</v>
      </c>
      <c r="N23" s="197"/>
    </row>
    <row r="24" spans="1:14" ht="22.5" customHeight="1">
      <c r="A24" s="123" t="s">
        <v>237</v>
      </c>
      <c r="B24" s="264">
        <v>2288970</v>
      </c>
      <c r="C24" s="264">
        <v>6364061</v>
      </c>
      <c r="D24" s="264">
        <v>1238035</v>
      </c>
      <c r="E24" s="264">
        <v>5029889</v>
      </c>
      <c r="F24" s="264">
        <v>832308</v>
      </c>
      <c r="G24" s="265">
        <v>1003364</v>
      </c>
      <c r="H24" s="266">
        <v>1222416</v>
      </c>
      <c r="I24" s="264" t="s">
        <v>373</v>
      </c>
      <c r="J24" s="264">
        <v>177099</v>
      </c>
      <c r="K24" s="264" t="s">
        <v>373</v>
      </c>
      <c r="L24" s="264">
        <v>55969938</v>
      </c>
      <c r="M24" s="265" t="s">
        <v>373</v>
      </c>
      <c r="N24" s="187"/>
    </row>
    <row r="25" spans="1:14" ht="22.5" customHeight="1" thickBot="1">
      <c r="A25" s="124" t="s">
        <v>238</v>
      </c>
      <c r="B25" s="269" t="s">
        <v>387</v>
      </c>
      <c r="C25" s="270" t="s">
        <v>387</v>
      </c>
      <c r="D25" s="270" t="s">
        <v>387</v>
      </c>
      <c r="E25" s="270" t="s">
        <v>387</v>
      </c>
      <c r="F25" s="270" t="s">
        <v>387</v>
      </c>
      <c r="G25" s="271" t="s">
        <v>387</v>
      </c>
      <c r="H25" s="269" t="s">
        <v>387</v>
      </c>
      <c r="I25" s="270" t="s">
        <v>387</v>
      </c>
      <c r="J25" s="270" t="s">
        <v>387</v>
      </c>
      <c r="K25" s="270" t="s">
        <v>387</v>
      </c>
      <c r="L25" s="270" t="s">
        <v>387</v>
      </c>
      <c r="M25" s="271" t="s">
        <v>387</v>
      </c>
      <c r="N25" s="198"/>
    </row>
    <row r="26" spans="1:14" ht="22.5" customHeight="1">
      <c r="A26" s="38" t="s">
        <v>301</v>
      </c>
      <c r="B26" s="125"/>
      <c r="C26" s="125"/>
      <c r="D26" s="125"/>
      <c r="E26" s="125"/>
      <c r="F26" s="125"/>
      <c r="G26" s="126"/>
      <c r="H26" s="126"/>
      <c r="I26" s="125"/>
      <c r="J26" s="125"/>
      <c r="K26" s="125"/>
      <c r="L26" s="125"/>
      <c r="M26" s="125"/>
      <c r="N26" s="125"/>
    </row>
    <row r="27" spans="1:14" ht="22.5" customHeight="1">
      <c r="A27" s="125" t="s">
        <v>302</v>
      </c>
      <c r="B27" s="125"/>
      <c r="C27" s="125"/>
      <c r="D27" s="127"/>
      <c r="E27" s="127"/>
      <c r="F27" s="127"/>
      <c r="G27" s="127"/>
      <c r="H27" s="26"/>
      <c r="I27" s="127"/>
      <c r="J27" s="127"/>
      <c r="K27" s="127"/>
      <c r="L27" s="127"/>
      <c r="M27" s="127"/>
      <c r="N27" s="125"/>
    </row>
    <row r="28" spans="4:13" ht="22.5" customHeight="1">
      <c r="D28" s="11"/>
      <c r="E28" s="11"/>
      <c r="F28" s="11"/>
      <c r="G28" s="11"/>
      <c r="H28" s="26"/>
      <c r="I28" s="11"/>
      <c r="J28" s="11"/>
      <c r="K28" s="11"/>
      <c r="L28" s="11"/>
      <c r="M28" s="11"/>
    </row>
    <row r="29" ht="22.5" customHeight="1">
      <c r="B29" s="16"/>
    </row>
  </sheetData>
  <sheetProtection/>
  <printOptions/>
  <pageMargins left="0.7874015748031497" right="0.57" top="0.984251968503937" bottom="0.984251968503937" header="0.5118110236220472" footer="0.5118110236220472"/>
  <pageSetup horizontalDpi="600" verticalDpi="600" orientation="portrait" paperSize="9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>山本 衣江</dc:creator>
  <cp:keywords/>
  <dc:description/>
  <cp:lastModifiedBy>中嶋　正行</cp:lastModifiedBy>
  <cp:lastPrinted>2017-03-17T06:27:21Z</cp:lastPrinted>
  <dcterms:created xsi:type="dcterms:W3CDTF">2001-12-03T01:12:48Z</dcterms:created>
  <dcterms:modified xsi:type="dcterms:W3CDTF">2017-05-17T06:26:47Z</dcterms:modified>
  <cp:category/>
  <cp:version/>
  <cp:contentType/>
  <cp:contentStatus/>
</cp:coreProperties>
</file>